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19425" windowHeight="11505" tabRatio="981"/>
  </bookViews>
  <sheets>
    <sheet name="КАСАФЛЕКС" sheetId="2" r:id="rId1"/>
    <sheet name="ИЗОПРОФЛЕКС-115А_1,6" sheetId="4" r:id="rId2"/>
    <sheet name="ИЗОПРОФЛЕКС-115А" sheetId="5" r:id="rId3"/>
    <sheet name="ИЗОПРОФЛЕКС-95А и -95А Плюс" sheetId="6" r:id="rId4"/>
    <sheet name="ИЗОПРОФЛЕКС-75А" sheetId="7" r:id="rId5"/>
    <sheet name="ИЗОПРОФЛЕКС, Тандем, Квадрига" sheetId="8" r:id="rId6"/>
    <sheet name="ИЗОПРОФЛЕКС Арктик" sheetId="9" r:id="rId7"/>
    <sheet name="СВОД" sheetId="10" state="hidden" r:id="rId8"/>
  </sheets>
  <definedNames>
    <definedName name="_FilterDatabase" localSheetId="3" hidden="1">'ИЗОПРОФЛЕКС-95А и -95А Плюс'!$A$14:$E$191</definedName>
    <definedName name="_FilterDatabase" localSheetId="7" hidden="1">СВОД!$B$12:$G$483</definedName>
    <definedName name="Print_Area" localSheetId="6">'ИЗОПРОФЛЕКС Арктик'!$A$1:$E$77</definedName>
    <definedName name="Print_Area" localSheetId="5">'ИЗОПРОФЛЕКС, Тандем, Квадрига'!$A$1:$E$152</definedName>
    <definedName name="Print_Area" localSheetId="2">'ИЗОПРОФЛЕКС-115А'!$A$1:$E$123</definedName>
    <definedName name="Print_Area" localSheetId="1">'ИЗОПРОФЛЕКС-115А_1,6'!$A$1:$E$111</definedName>
    <definedName name="Print_Area" localSheetId="4">'ИЗОПРОФЛЕКС-75А'!$A$1:$E$133</definedName>
    <definedName name="Print_Area" localSheetId="3">'ИЗОПРОФЛЕКС-95А и -95А Плюс'!$A$1:$E$203</definedName>
    <definedName name="Print_Area" localSheetId="0">КАСАФЛЕКС!$A$1:$E$71</definedName>
    <definedName name="Print_Area" localSheetId="7">СВОД!$B$1:$F$482</definedName>
    <definedName name="Print_Titles" localSheetId="6">'ИЗОПРОФЛЕКС Арктик'!$14:$14</definedName>
    <definedName name="Print_Titles" localSheetId="5">'ИЗОПРОФЛЕКС, Тандем, Квадрига'!$15:$15</definedName>
    <definedName name="Print_Titles" localSheetId="2">'ИЗОПРОФЛЕКС-115А'!$14:$14</definedName>
    <definedName name="Print_Titles" localSheetId="1">'ИЗОПРОФЛЕКС-115А_1,6'!$14:$14</definedName>
    <definedName name="Print_Titles" localSheetId="4">'ИЗОПРОФЛЕКС-75А'!$14:$14</definedName>
    <definedName name="Print_Titles" localSheetId="3">'ИЗОПРОФЛЕКС-95А и -95А Плюс'!$14:$14</definedName>
    <definedName name="Print_Titles" localSheetId="0">КАСАФЛЕКС!$14:$14</definedName>
    <definedName name="Print_Titles" localSheetId="7">СВОД!$12:$12</definedName>
    <definedName name="_xlnm.Print_Area" localSheetId="6">'ИЗОПРОФЛЕКС Арктик'!$A$1:$E$75</definedName>
    <definedName name="_xlnm.Print_Area" localSheetId="5">'ИЗОПРОФЛЕКС, Тандем, Квадрига'!$A$1:$E$151</definedName>
    <definedName name="_xlnm.Print_Area" localSheetId="1">'ИЗОПРОФЛЕКС-115А_1,6'!$A$1:$E$110</definedName>
    <definedName name="_xlnm.Print_Area" localSheetId="4">'ИЗОПРОФЛЕКС-75А'!$A$1:$E$132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9" l="1"/>
  <c r="D20" i="9"/>
  <c r="D21" i="9"/>
  <c r="D22" i="9"/>
  <c r="D23" i="9"/>
  <c r="D28" i="9"/>
  <c r="D29" i="9"/>
  <c r="D30" i="9"/>
  <c r="D31" i="9"/>
  <c r="D32" i="9"/>
  <c r="D33" i="9"/>
  <c r="D34" i="9"/>
  <c r="D36" i="9"/>
  <c r="D37" i="9"/>
  <c r="D38" i="9"/>
  <c r="D39" i="9"/>
  <c r="D40" i="9"/>
  <c r="D41" i="9"/>
  <c r="D43" i="9"/>
  <c r="D44" i="9"/>
  <c r="D45" i="9"/>
  <c r="D46" i="9"/>
  <c r="D47" i="9"/>
  <c r="D48" i="9"/>
  <c r="D50" i="9"/>
  <c r="D51" i="9"/>
  <c r="D52" i="9"/>
  <c r="D53" i="9"/>
  <c r="D55" i="9"/>
  <c r="D56" i="9"/>
  <c r="D57" i="9"/>
  <c r="D59" i="9"/>
  <c r="D60" i="9"/>
  <c r="D62" i="9"/>
  <c r="D63" i="9"/>
  <c r="D65" i="9"/>
  <c r="D66" i="9"/>
  <c r="D67" i="9"/>
  <c r="D69" i="9"/>
  <c r="D18" i="9"/>
  <c r="D17" i="9"/>
  <c r="D16" i="9"/>
  <c r="D19" i="8"/>
  <c r="D20" i="8"/>
  <c r="D21" i="8"/>
  <c r="D22" i="8"/>
  <c r="D23" i="8"/>
  <c r="D24" i="8"/>
  <c r="D26" i="8"/>
  <c r="D27" i="8"/>
  <c r="D28" i="8"/>
  <c r="D29" i="8"/>
  <c r="D30" i="8"/>
  <c r="D32" i="8"/>
  <c r="D33" i="8"/>
  <c r="D34" i="8"/>
  <c r="D36" i="8"/>
  <c r="D37" i="8"/>
  <c r="D38" i="8"/>
  <c r="D39" i="8"/>
  <c r="D40" i="8"/>
  <c r="D41" i="8"/>
  <c r="D42" i="8"/>
  <c r="D43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5" i="8"/>
  <c r="D66" i="8"/>
  <c r="D67" i="8"/>
  <c r="D68" i="8"/>
  <c r="D69" i="8"/>
  <c r="D70" i="8"/>
  <c r="D71" i="8"/>
  <c r="D73" i="8"/>
  <c r="D74" i="8"/>
  <c r="D75" i="8"/>
  <c r="D76" i="8"/>
  <c r="D77" i="8"/>
  <c r="D78" i="8"/>
  <c r="D80" i="8"/>
  <c r="D81" i="8"/>
  <c r="D82" i="8"/>
  <c r="D83" i="8"/>
  <c r="D84" i="8"/>
  <c r="D85" i="8"/>
  <c r="D86" i="8"/>
  <c r="D87" i="8"/>
  <c r="D88" i="8"/>
  <c r="D90" i="8"/>
  <c r="D91" i="8"/>
  <c r="D92" i="8"/>
  <c r="D93" i="8"/>
  <c r="D94" i="8"/>
  <c r="D95" i="8"/>
  <c r="D96" i="8"/>
  <c r="D97" i="8"/>
  <c r="D99" i="8"/>
  <c r="D100" i="8"/>
  <c r="D101" i="8"/>
  <c r="D102" i="8"/>
  <c r="D103" i="8"/>
  <c r="D104" i="8"/>
  <c r="D105" i="8"/>
  <c r="D106" i="8"/>
  <c r="D108" i="8"/>
  <c r="D109" i="8"/>
  <c r="D110" i="8"/>
  <c r="D111" i="8"/>
  <c r="D112" i="8"/>
  <c r="D113" i="8"/>
  <c r="D114" i="8"/>
  <c r="D115" i="8"/>
  <c r="D117" i="8"/>
  <c r="D118" i="8"/>
  <c r="D119" i="8"/>
  <c r="D120" i="8"/>
  <c r="D121" i="8"/>
  <c r="D122" i="8"/>
  <c r="D123" i="8"/>
  <c r="D124" i="8"/>
  <c r="D125" i="8"/>
  <c r="D127" i="8"/>
  <c r="D128" i="8"/>
  <c r="D130" i="8"/>
  <c r="D131" i="8"/>
  <c r="D132" i="8"/>
  <c r="D134" i="8"/>
  <c r="D135" i="8"/>
  <c r="D137" i="8"/>
  <c r="D138" i="8"/>
  <c r="D140" i="8"/>
  <c r="D18" i="8"/>
  <c r="D17" i="8"/>
  <c r="D18" i="7"/>
  <c r="D19" i="7"/>
  <c r="D20" i="7"/>
  <c r="D21" i="7"/>
  <c r="D22" i="7"/>
  <c r="D23" i="7"/>
  <c r="D24" i="7"/>
  <c r="D26" i="7"/>
  <c r="D27" i="7"/>
  <c r="D28" i="7"/>
  <c r="D29" i="7"/>
  <c r="D30" i="7"/>
  <c r="D31" i="7"/>
  <c r="D32" i="7"/>
  <c r="D33" i="7"/>
  <c r="D34" i="7"/>
  <c r="D36" i="7"/>
  <c r="D37" i="7"/>
  <c r="D38" i="7"/>
  <c r="D39" i="7"/>
  <c r="D40" i="7"/>
  <c r="D41" i="7"/>
  <c r="D42" i="7"/>
  <c r="D43" i="7"/>
  <c r="D45" i="7"/>
  <c r="D46" i="7"/>
  <c r="D47" i="7"/>
  <c r="D48" i="7"/>
  <c r="D49" i="7"/>
  <c r="D50" i="7"/>
  <c r="D51" i="7"/>
  <c r="D52" i="7"/>
  <c r="D53" i="7"/>
  <c r="D55" i="7"/>
  <c r="D56" i="7"/>
  <c r="D57" i="7"/>
  <c r="D58" i="7"/>
  <c r="D59" i="7"/>
  <c r="D60" i="7"/>
  <c r="D61" i="7"/>
  <c r="D62" i="7"/>
  <c r="D63" i="7"/>
  <c r="D65" i="7"/>
  <c r="D66" i="7"/>
  <c r="D67" i="7"/>
  <c r="D68" i="7"/>
  <c r="D69" i="7"/>
  <c r="D70" i="7"/>
  <c r="D71" i="7"/>
  <c r="D72" i="7"/>
  <c r="D73" i="7"/>
  <c r="D75" i="7"/>
  <c r="D76" i="7"/>
  <c r="D77" i="7"/>
  <c r="D78" i="7"/>
  <c r="D79" i="7"/>
  <c r="D80" i="7"/>
  <c r="D81" i="7"/>
  <c r="D82" i="7"/>
  <c r="D83" i="7"/>
  <c r="D85" i="7"/>
  <c r="D86" i="7"/>
  <c r="D87" i="7"/>
  <c r="D88" i="7"/>
  <c r="D89" i="7"/>
  <c r="D90" i="7"/>
  <c r="D91" i="7"/>
  <c r="D92" i="7"/>
  <c r="D93" i="7"/>
  <c r="D94" i="7"/>
  <c r="D96" i="7"/>
  <c r="D97" i="7"/>
  <c r="D98" i="7"/>
  <c r="D99" i="7"/>
  <c r="D101" i="7"/>
  <c r="D102" i="7"/>
  <c r="D103" i="7"/>
  <c r="D105" i="7"/>
  <c r="D106" i="7"/>
  <c r="D108" i="7"/>
  <c r="D109" i="7"/>
  <c r="D111" i="7"/>
  <c r="D112" i="7"/>
  <c r="D113" i="7"/>
  <c r="D114" i="7"/>
  <c r="D115" i="7"/>
  <c r="D116" i="7"/>
  <c r="D117" i="7"/>
  <c r="D118" i="7"/>
  <c r="D119" i="7"/>
  <c r="D121" i="7"/>
  <c r="D122" i="7"/>
  <c r="D17" i="7"/>
  <c r="D16" i="7"/>
  <c r="D18" i="6"/>
  <c r="D19" i="6"/>
  <c r="D20" i="6"/>
  <c r="D21" i="6"/>
  <c r="D22" i="6"/>
  <c r="D23" i="6"/>
  <c r="D24" i="6"/>
  <c r="D26" i="6"/>
  <c r="D27" i="6"/>
  <c r="D28" i="6"/>
  <c r="D29" i="6"/>
  <c r="D30" i="6"/>
  <c r="D31" i="6"/>
  <c r="D32" i="6"/>
  <c r="D33" i="6"/>
  <c r="D34" i="6"/>
  <c r="D35" i="6"/>
  <c r="D36" i="6"/>
  <c r="D38" i="6"/>
  <c r="D39" i="6"/>
  <c r="D40" i="6"/>
  <c r="D41" i="6"/>
  <c r="D42" i="6"/>
  <c r="D43" i="6"/>
  <c r="D44" i="6"/>
  <c r="D45" i="6"/>
  <c r="D46" i="6"/>
  <c r="D47" i="6"/>
  <c r="D48" i="6"/>
  <c r="D50" i="6"/>
  <c r="D51" i="6"/>
  <c r="D52" i="6"/>
  <c r="D53" i="6"/>
  <c r="D54" i="6"/>
  <c r="D55" i="6"/>
  <c r="D56" i="6"/>
  <c r="D57" i="6"/>
  <c r="D58" i="6"/>
  <c r="D60" i="6"/>
  <c r="D61" i="6"/>
  <c r="D62" i="6"/>
  <c r="D63" i="6"/>
  <c r="D64" i="6"/>
  <c r="D65" i="6"/>
  <c r="D66" i="6"/>
  <c r="D67" i="6"/>
  <c r="D68" i="6"/>
  <c r="D69" i="6"/>
  <c r="D70" i="6"/>
  <c r="D71" i="6"/>
  <c r="D73" i="6"/>
  <c r="D74" i="6"/>
  <c r="D75" i="6"/>
  <c r="D76" i="6"/>
  <c r="D77" i="6"/>
  <c r="D78" i="6"/>
  <c r="D79" i="6"/>
  <c r="D80" i="6"/>
  <c r="D81" i="6"/>
  <c r="D82" i="6"/>
  <c r="D83" i="6"/>
  <c r="D85" i="6"/>
  <c r="D86" i="6"/>
  <c r="D87" i="6"/>
  <c r="D88" i="6"/>
  <c r="D89" i="6"/>
  <c r="D90" i="6"/>
  <c r="D91" i="6"/>
  <c r="D92" i="6"/>
  <c r="D93" i="6"/>
  <c r="D94" i="6"/>
  <c r="D95" i="6"/>
  <c r="D97" i="6"/>
  <c r="D98" i="6"/>
  <c r="D99" i="6"/>
  <c r="D100" i="6"/>
  <c r="D101" i="6"/>
  <c r="D102" i="6"/>
  <c r="D103" i="6"/>
  <c r="D104" i="6"/>
  <c r="D105" i="6"/>
  <c r="D107" i="6"/>
  <c r="D108" i="6"/>
  <c r="D109" i="6"/>
  <c r="D110" i="6"/>
  <c r="D111" i="6"/>
  <c r="D112" i="6"/>
  <c r="D113" i="6"/>
  <c r="D114" i="6"/>
  <c r="D115" i="6"/>
  <c r="D116" i="6"/>
  <c r="D118" i="6"/>
  <c r="D119" i="6"/>
  <c r="D120" i="6"/>
  <c r="D121" i="6"/>
  <c r="D122" i="6"/>
  <c r="D123" i="6"/>
  <c r="D124" i="6"/>
  <c r="D125" i="6"/>
  <c r="D126" i="6"/>
  <c r="D127" i="6"/>
  <c r="D129" i="6"/>
  <c r="D130" i="6"/>
  <c r="D131" i="6"/>
  <c r="D132" i="6"/>
  <c r="D133" i="6"/>
  <c r="D134" i="6"/>
  <c r="D135" i="6"/>
  <c r="D136" i="6"/>
  <c r="D137" i="6"/>
  <c r="D139" i="6"/>
  <c r="D140" i="6"/>
  <c r="D141" i="6"/>
  <c r="D142" i="6"/>
  <c r="D143" i="6"/>
  <c r="D144" i="6"/>
  <c r="D145" i="6"/>
  <c r="D146" i="6"/>
  <c r="D147" i="6"/>
  <c r="D148" i="6"/>
  <c r="D149" i="6"/>
  <c r="D151" i="6"/>
  <c r="D152" i="6"/>
  <c r="D153" i="6"/>
  <c r="D154" i="6"/>
  <c r="D155" i="6"/>
  <c r="D156" i="6"/>
  <c r="D157" i="6"/>
  <c r="D158" i="6"/>
  <c r="D159" i="6"/>
  <c r="D160" i="6"/>
  <c r="D162" i="6"/>
  <c r="D163" i="6"/>
  <c r="D164" i="6"/>
  <c r="D165" i="6"/>
  <c r="D167" i="6"/>
  <c r="D168" i="6"/>
  <c r="D169" i="6"/>
  <c r="D171" i="6"/>
  <c r="D172" i="6"/>
  <c r="D174" i="6"/>
  <c r="D175" i="6"/>
  <c r="D177" i="6"/>
  <c r="D178" i="6"/>
  <c r="D179" i="6"/>
  <c r="D180" i="6"/>
  <c r="D181" i="6"/>
  <c r="D182" i="6"/>
  <c r="D183" i="6"/>
  <c r="D184" i="6"/>
  <c r="D185" i="6"/>
  <c r="D186" i="6"/>
  <c r="D188" i="6"/>
  <c r="D189" i="6"/>
  <c r="D190" i="6"/>
  <c r="D191" i="6"/>
  <c r="D17" i="6"/>
  <c r="D16" i="6"/>
  <c r="D17" i="5"/>
  <c r="D18" i="5"/>
  <c r="D19" i="5"/>
  <c r="D20" i="5"/>
  <c r="D21" i="5"/>
  <c r="D22" i="5"/>
  <c r="D23" i="5"/>
  <c r="D25" i="5"/>
  <c r="D26" i="5"/>
  <c r="D27" i="5"/>
  <c r="D28" i="5"/>
  <c r="D29" i="5"/>
  <c r="D30" i="5"/>
  <c r="D31" i="5"/>
  <c r="D32" i="5"/>
  <c r="D34" i="5"/>
  <c r="D35" i="5"/>
  <c r="D36" i="5"/>
  <c r="D37" i="5"/>
  <c r="D38" i="5"/>
  <c r="D39" i="5"/>
  <c r="D40" i="5"/>
  <c r="D42" i="5"/>
  <c r="D43" i="5"/>
  <c r="D44" i="5"/>
  <c r="D45" i="5"/>
  <c r="D46" i="5"/>
  <c r="D47" i="5"/>
  <c r="D48" i="5"/>
  <c r="D49" i="5"/>
  <c r="D51" i="5"/>
  <c r="D52" i="5"/>
  <c r="D53" i="5"/>
  <c r="D54" i="5"/>
  <c r="D55" i="5"/>
  <c r="D56" i="5"/>
  <c r="D57" i="5"/>
  <c r="D58" i="5"/>
  <c r="D60" i="5"/>
  <c r="D61" i="5"/>
  <c r="D62" i="5"/>
  <c r="D63" i="5"/>
  <c r="D64" i="5"/>
  <c r="D65" i="5"/>
  <c r="D66" i="5"/>
  <c r="D67" i="5"/>
  <c r="D69" i="5"/>
  <c r="D70" i="5"/>
  <c r="D71" i="5"/>
  <c r="D72" i="5"/>
  <c r="D73" i="5"/>
  <c r="D74" i="5"/>
  <c r="D75" i="5"/>
  <c r="D76" i="5"/>
  <c r="D78" i="5"/>
  <c r="D79" i="5"/>
  <c r="D80" i="5"/>
  <c r="D81" i="5"/>
  <c r="D82" i="5"/>
  <c r="D83" i="5"/>
  <c r="D84" i="5"/>
  <c r="D85" i="5"/>
  <c r="D87" i="5"/>
  <c r="D88" i="5"/>
  <c r="D89" i="5"/>
  <c r="D90" i="5"/>
  <c r="D92" i="5"/>
  <c r="D93" i="5"/>
  <c r="D94" i="5"/>
  <c r="D96" i="5"/>
  <c r="D97" i="5"/>
  <c r="D99" i="5"/>
  <c r="D100" i="5"/>
  <c r="D102" i="5"/>
  <c r="D103" i="5"/>
  <c r="D104" i="5"/>
  <c r="D105" i="5"/>
  <c r="D106" i="5"/>
  <c r="D107" i="5"/>
  <c r="D108" i="5"/>
  <c r="D109" i="5"/>
  <c r="D111" i="5"/>
  <c r="D112" i="5"/>
  <c r="D16" i="5"/>
  <c r="D17" i="4"/>
  <c r="D18" i="4"/>
  <c r="D19" i="4"/>
  <c r="D20" i="4"/>
  <c r="D21" i="4"/>
  <c r="D22" i="4"/>
  <c r="D23" i="4"/>
  <c r="D25" i="4"/>
  <c r="D26" i="4"/>
  <c r="D27" i="4"/>
  <c r="D28" i="4"/>
  <c r="D29" i="4"/>
  <c r="D30" i="4"/>
  <c r="D31" i="4"/>
  <c r="D32" i="4"/>
  <c r="D34" i="4"/>
  <c r="D35" i="4"/>
  <c r="D36" i="4"/>
  <c r="D37" i="4"/>
  <c r="D38" i="4"/>
  <c r="D39" i="4"/>
  <c r="D40" i="4"/>
  <c r="D42" i="4"/>
  <c r="D43" i="4"/>
  <c r="D44" i="4"/>
  <c r="D45" i="4"/>
  <c r="D46" i="4"/>
  <c r="D47" i="4"/>
  <c r="D48" i="4"/>
  <c r="D49" i="4"/>
  <c r="D51" i="4"/>
  <c r="D52" i="4"/>
  <c r="D53" i="4"/>
  <c r="D54" i="4"/>
  <c r="D55" i="4"/>
  <c r="D56" i="4"/>
  <c r="D57" i="4"/>
  <c r="D58" i="4"/>
  <c r="D60" i="4"/>
  <c r="D61" i="4"/>
  <c r="D62" i="4"/>
  <c r="D63" i="4"/>
  <c r="D64" i="4"/>
  <c r="D65" i="4"/>
  <c r="D66" i="4"/>
  <c r="D67" i="4"/>
  <c r="D69" i="4"/>
  <c r="D70" i="4"/>
  <c r="D71" i="4"/>
  <c r="D72" i="4"/>
  <c r="D73" i="4"/>
  <c r="D74" i="4"/>
  <c r="D75" i="4"/>
  <c r="D76" i="4"/>
  <c r="D78" i="4"/>
  <c r="D79" i="4"/>
  <c r="D80" i="4"/>
  <c r="D81" i="4"/>
  <c r="D82" i="4"/>
  <c r="D83" i="4"/>
  <c r="D84" i="4"/>
  <c r="D85" i="4"/>
  <c r="D87" i="4"/>
  <c r="D88" i="4"/>
  <c r="D90" i="4"/>
  <c r="D91" i="4"/>
  <c r="D92" i="4"/>
  <c r="D94" i="4"/>
  <c r="D95" i="4"/>
  <c r="D97" i="4"/>
  <c r="D98" i="4"/>
  <c r="D100" i="4"/>
  <c r="D16" i="4"/>
  <c r="D23" i="2"/>
  <c r="D24" i="2"/>
  <c r="D25" i="2"/>
  <c r="D26" i="2"/>
  <c r="D27" i="2"/>
  <c r="D28" i="2"/>
  <c r="D30" i="2"/>
  <c r="D32" i="2"/>
  <c r="D33" i="2"/>
  <c r="D34" i="2"/>
  <c r="D35" i="2"/>
  <c r="D36" i="2"/>
  <c r="D37" i="2"/>
  <c r="D39" i="2"/>
  <c r="D40" i="2"/>
  <c r="D41" i="2"/>
  <c r="D42" i="2"/>
  <c r="D43" i="2"/>
  <c r="D44" i="2"/>
  <c r="D46" i="2"/>
  <c r="D47" i="2"/>
  <c r="D48" i="2"/>
  <c r="D50" i="2"/>
  <c r="D51" i="2"/>
  <c r="D52" i="2"/>
  <c r="D54" i="2"/>
  <c r="D55" i="2"/>
  <c r="D57" i="2"/>
  <c r="D58" i="2"/>
  <c r="D59" i="2"/>
  <c r="D60" i="2"/>
  <c r="D61" i="2"/>
  <c r="D62" i="2"/>
  <c r="D64" i="2"/>
  <c r="D65" i="2"/>
  <c r="D18" i="2"/>
  <c r="D19" i="2"/>
  <c r="D20" i="2"/>
  <c r="D21" i="2"/>
  <c r="D17" i="2"/>
  <c r="D16" i="2"/>
  <c r="E66" i="6" l="1"/>
  <c r="F466" i="10"/>
  <c r="F465" i="10"/>
  <c r="F459" i="10"/>
  <c r="F222" i="10"/>
  <c r="F215" i="10"/>
  <c r="F213" i="10"/>
  <c r="E61" i="8"/>
  <c r="E54" i="8"/>
  <c r="E52" i="8"/>
  <c r="E94" i="7"/>
  <c r="E93" i="7"/>
  <c r="E92" i="7"/>
  <c r="E91" i="7"/>
  <c r="E90" i="7"/>
  <c r="E89" i="7"/>
  <c r="E88" i="7"/>
  <c r="E87" i="7"/>
  <c r="E86" i="7"/>
  <c r="E85" i="7"/>
  <c r="F90" i="10"/>
  <c r="E51" i="9"/>
  <c r="E122" i="8"/>
  <c r="E123" i="8"/>
  <c r="E124" i="8"/>
  <c r="E97" i="7"/>
  <c r="E163" i="6"/>
  <c r="E64" i="6"/>
  <c r="E65" i="6"/>
  <c r="E67" i="6"/>
  <c r="E68" i="6"/>
  <c r="E88" i="5"/>
  <c r="E122" i="7"/>
  <c r="E121" i="7"/>
  <c r="E191" i="6"/>
  <c r="E190" i="6"/>
  <c r="E189" i="6"/>
  <c r="E188" i="6"/>
  <c r="E111" i="5"/>
  <c r="F473" i="10"/>
  <c r="F474" i="10"/>
  <c r="E61" i="6"/>
  <c r="E62" i="6"/>
  <c r="F448" i="10"/>
  <c r="E58" i="8"/>
  <c r="E59" i="8"/>
  <c r="E60" i="8"/>
  <c r="E62" i="8"/>
  <c r="F220" i="10"/>
  <c r="F472" i="10"/>
  <c r="E100" i="4"/>
  <c r="F233" i="10"/>
  <c r="E36" i="4"/>
  <c r="E37" i="4"/>
  <c r="E38" i="4"/>
  <c r="E39" i="4"/>
  <c r="E40" i="4"/>
  <c r="E36" i="5"/>
  <c r="E37" i="5"/>
  <c r="E38" i="5"/>
  <c r="E39" i="5"/>
  <c r="E40" i="5"/>
  <c r="E63" i="6"/>
  <c r="E69" i="6"/>
  <c r="E38" i="7"/>
  <c r="E39" i="7"/>
  <c r="E40" i="7"/>
  <c r="E41" i="7"/>
  <c r="E42" i="7"/>
  <c r="E69" i="8"/>
  <c r="E70" i="8"/>
  <c r="E71" i="8"/>
  <c r="E30" i="9"/>
  <c r="E31" i="9"/>
  <c r="E32" i="9"/>
  <c r="E33" i="9"/>
  <c r="E76" i="8"/>
  <c r="A17" i="2"/>
  <c r="A18" i="2"/>
  <c r="A19" i="2"/>
  <c r="A20" i="2"/>
  <c r="A21" i="2"/>
  <c r="A23" i="2"/>
  <c r="A24" i="2"/>
  <c r="A25" i="2"/>
  <c r="A26" i="2"/>
  <c r="A27" i="2"/>
  <c r="A28" i="2"/>
  <c r="A30" i="2"/>
  <c r="A32" i="2"/>
  <c r="A33" i="2"/>
  <c r="A34" i="2"/>
  <c r="A35" i="2"/>
  <c r="A36" i="2"/>
  <c r="A37" i="2"/>
  <c r="A39" i="2"/>
  <c r="A17" i="4"/>
  <c r="A18" i="4"/>
  <c r="A19" i="4"/>
  <c r="A20" i="4"/>
  <c r="A21" i="4"/>
  <c r="A22" i="4"/>
  <c r="A23" i="4"/>
  <c r="A25" i="4"/>
  <c r="A26" i="4"/>
  <c r="A27" i="4"/>
  <c r="A28" i="4"/>
  <c r="A29" i="4"/>
  <c r="A30" i="4"/>
  <c r="A31" i="4"/>
  <c r="A32" i="4"/>
  <c r="A34" i="4"/>
  <c r="A17" i="5"/>
  <c r="A18" i="5"/>
  <c r="A19" i="5"/>
  <c r="A20" i="5"/>
  <c r="A21" i="5"/>
  <c r="A22" i="5"/>
  <c r="A23" i="5"/>
  <c r="A25" i="5"/>
  <c r="A26" i="5"/>
  <c r="A27" i="5"/>
  <c r="A28" i="5"/>
  <c r="A29" i="5"/>
  <c r="A30" i="5"/>
  <c r="A31" i="5"/>
  <c r="A32" i="5"/>
  <c r="A34" i="5"/>
  <c r="A35" i="5"/>
  <c r="E70" i="6"/>
  <c r="E71" i="6"/>
  <c r="A17" i="6"/>
  <c r="A18" i="6"/>
  <c r="A19" i="6"/>
  <c r="A20" i="6"/>
  <c r="A21" i="6"/>
  <c r="A22" i="6"/>
  <c r="A23" i="6"/>
  <c r="A24" i="6"/>
  <c r="A26" i="6"/>
  <c r="A27" i="6"/>
  <c r="A28" i="6"/>
  <c r="A29" i="6"/>
  <c r="A30" i="6"/>
  <c r="A31" i="6"/>
  <c r="A32" i="6"/>
  <c r="A33" i="6"/>
  <c r="A34" i="6"/>
  <c r="A35" i="6"/>
  <c r="A36" i="6"/>
  <c r="A38" i="6"/>
  <c r="A39" i="6"/>
  <c r="A40" i="6"/>
  <c r="A41" i="6"/>
  <c r="A42" i="6"/>
  <c r="A43" i="6"/>
  <c r="A44" i="6"/>
  <c r="A45" i="6"/>
  <c r="A46" i="6"/>
  <c r="A47" i="6"/>
  <c r="A48" i="6"/>
  <c r="A50" i="6"/>
  <c r="A51" i="6"/>
  <c r="A52" i="6"/>
  <c r="A53" i="6"/>
  <c r="A54" i="6"/>
  <c r="A55" i="6"/>
  <c r="A56" i="6"/>
  <c r="A57" i="6"/>
  <c r="A58" i="6"/>
  <c r="A60" i="6"/>
  <c r="E29" i="9"/>
  <c r="E34" i="9"/>
  <c r="E37" i="7"/>
  <c r="E43" i="7"/>
  <c r="A17" i="7"/>
  <c r="A18" i="7"/>
  <c r="A19" i="7"/>
  <c r="A20" i="7"/>
  <c r="A21" i="7"/>
  <c r="A22" i="7"/>
  <c r="A23" i="7"/>
  <c r="A24" i="7"/>
  <c r="A26" i="7"/>
  <c r="A27" i="7"/>
  <c r="A28" i="7"/>
  <c r="A29" i="7"/>
  <c r="A30" i="7"/>
  <c r="A31" i="7"/>
  <c r="A32" i="7"/>
  <c r="A33" i="7"/>
  <c r="A34" i="7"/>
  <c r="A36" i="7"/>
  <c r="E66" i="8"/>
  <c r="E67" i="8"/>
  <c r="E68" i="8"/>
  <c r="A17" i="9"/>
  <c r="A18" i="9"/>
  <c r="A19" i="9"/>
  <c r="A20" i="9"/>
  <c r="A21" i="9"/>
  <c r="A22" i="9"/>
  <c r="A23" i="9"/>
  <c r="A25" i="9"/>
  <c r="A28" i="9"/>
  <c r="A18" i="8"/>
  <c r="A19" i="8"/>
  <c r="A20" i="8"/>
  <c r="A21" i="8"/>
  <c r="A22" i="8"/>
  <c r="A23" i="8"/>
  <c r="A24" i="8"/>
  <c r="A26" i="8"/>
  <c r="A27" i="8"/>
  <c r="A28" i="8"/>
  <c r="A29" i="8"/>
  <c r="A30" i="8"/>
  <c r="A32" i="8"/>
  <c r="A33" i="8"/>
  <c r="A34" i="8"/>
  <c r="A36" i="8"/>
  <c r="A37" i="8"/>
  <c r="A38" i="8"/>
  <c r="A39" i="8"/>
  <c r="A40" i="8"/>
  <c r="A41" i="8"/>
  <c r="A42" i="8"/>
  <c r="A43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E77" i="8"/>
  <c r="E78" i="8"/>
  <c r="E75" i="8"/>
  <c r="F467" i="10"/>
  <c r="F454" i="10"/>
  <c r="F455" i="10"/>
  <c r="F456" i="10"/>
  <c r="F457" i="10"/>
  <c r="F458" i="10"/>
  <c r="E43" i="9"/>
  <c r="E44" i="9"/>
  <c r="E45" i="9"/>
  <c r="E117" i="8"/>
  <c r="E118" i="8"/>
  <c r="E119" i="8"/>
  <c r="E75" i="7"/>
  <c r="E76" i="7"/>
  <c r="E77" i="7"/>
  <c r="E78" i="7"/>
  <c r="E140" i="6"/>
  <c r="E141" i="6"/>
  <c r="E142" i="6"/>
  <c r="E143" i="6"/>
  <c r="E144" i="6"/>
  <c r="E69" i="5"/>
  <c r="E70" i="5"/>
  <c r="E71" i="5"/>
  <c r="E72" i="5"/>
  <c r="E73" i="5"/>
  <c r="E78" i="4"/>
  <c r="E79" i="4"/>
  <c r="E80" i="4"/>
  <c r="E81" i="4"/>
  <c r="E82" i="4"/>
  <c r="E39" i="2"/>
  <c r="E40" i="2"/>
  <c r="E41" i="2"/>
  <c r="F404" i="10"/>
  <c r="F365" i="10"/>
  <c r="F339" i="10"/>
  <c r="F237" i="10"/>
  <c r="F238" i="10"/>
  <c r="F239" i="10"/>
  <c r="F240" i="10"/>
  <c r="F241" i="10"/>
  <c r="F242" i="10"/>
  <c r="F243" i="10"/>
  <c r="F244" i="10"/>
  <c r="F144" i="10"/>
  <c r="F143" i="10"/>
  <c r="F142" i="10"/>
  <c r="F141" i="10"/>
  <c r="F140" i="10"/>
  <c r="F139" i="10"/>
  <c r="F138" i="10"/>
  <c r="F137" i="10"/>
  <c r="F136" i="10"/>
  <c r="A29" i="9"/>
  <c r="A30" i="9"/>
  <c r="A31" i="9"/>
  <c r="A32" i="9"/>
  <c r="A33" i="9"/>
  <c r="A34" i="9"/>
  <c r="A36" i="9"/>
  <c r="A37" i="9"/>
  <c r="A38" i="9"/>
  <c r="A39" i="9"/>
  <c r="A40" i="9"/>
  <c r="A41" i="9"/>
  <c r="A37" i="7"/>
  <c r="A38" i="7"/>
  <c r="A39" i="7"/>
  <c r="A40" i="7"/>
  <c r="A41" i="7"/>
  <c r="A42" i="7"/>
  <c r="A43" i="7"/>
  <c r="A45" i="7"/>
  <c r="A46" i="7"/>
  <c r="A47" i="7"/>
  <c r="A48" i="7"/>
  <c r="A49" i="7"/>
  <c r="A50" i="7"/>
  <c r="A51" i="7"/>
  <c r="A52" i="7"/>
  <c r="A53" i="7"/>
  <c r="A55" i="7"/>
  <c r="A56" i="7"/>
  <c r="A57" i="7"/>
  <c r="A58" i="7"/>
  <c r="A59" i="7"/>
  <c r="A60" i="7"/>
  <c r="A61" i="7"/>
  <c r="A62" i="7"/>
  <c r="A63" i="7"/>
  <c r="A65" i="7"/>
  <c r="A66" i="7"/>
  <c r="A67" i="7"/>
  <c r="A68" i="7"/>
  <c r="A69" i="7"/>
  <c r="A70" i="7"/>
  <c r="A71" i="7"/>
  <c r="A72" i="7"/>
  <c r="A73" i="7"/>
  <c r="A75" i="7"/>
  <c r="A35" i="4"/>
  <c r="A36" i="4"/>
  <c r="A37" i="4"/>
  <c r="A38" i="4"/>
  <c r="A39" i="4"/>
  <c r="A40" i="4"/>
  <c r="A42" i="4"/>
  <c r="A43" i="4"/>
  <c r="A44" i="4"/>
  <c r="A45" i="4"/>
  <c r="A46" i="4"/>
  <c r="A47" i="4"/>
  <c r="A48" i="4"/>
  <c r="A49" i="4"/>
  <c r="A51" i="4"/>
  <c r="A52" i="4"/>
  <c r="A53" i="4"/>
  <c r="A54" i="4"/>
  <c r="A55" i="4"/>
  <c r="A56" i="4"/>
  <c r="A57" i="4"/>
  <c r="A58" i="4"/>
  <c r="A60" i="4"/>
  <c r="A61" i="4"/>
  <c r="A62" i="4"/>
  <c r="A63" i="4"/>
  <c r="A64" i="4"/>
  <c r="A65" i="4"/>
  <c r="A66" i="4"/>
  <c r="A67" i="4"/>
  <c r="A69" i="4"/>
  <c r="A70" i="4"/>
  <c r="A71" i="4"/>
  <c r="A72" i="4"/>
  <c r="A73" i="4"/>
  <c r="A74" i="4"/>
  <c r="A75" i="4"/>
  <c r="A76" i="4"/>
  <c r="A40" i="2"/>
  <c r="A41" i="2"/>
  <c r="A42" i="2"/>
  <c r="A43" i="2"/>
  <c r="A44" i="2"/>
  <c r="A46" i="2"/>
  <c r="A62" i="8"/>
  <c r="A63" i="8"/>
  <c r="A61" i="6"/>
  <c r="A62" i="6"/>
  <c r="A63" i="6"/>
  <c r="A64" i="6"/>
  <c r="A65" i="6"/>
  <c r="A66" i="6"/>
  <c r="A67" i="6"/>
  <c r="A68" i="6"/>
  <c r="A69" i="6"/>
  <c r="A70" i="6"/>
  <c r="A71" i="6"/>
  <c r="A36" i="5"/>
  <c r="A37" i="5"/>
  <c r="A38" i="5"/>
  <c r="A39" i="5"/>
  <c r="A40" i="5"/>
  <c r="A42" i="5"/>
  <c r="F394" i="10"/>
  <c r="F395" i="10"/>
  <c r="F396" i="10"/>
  <c r="F397" i="10"/>
  <c r="A78" i="4"/>
  <c r="A79" i="4"/>
  <c r="A80" i="4"/>
  <c r="A81" i="4"/>
  <c r="A82" i="4"/>
  <c r="A83" i="4"/>
  <c r="A84" i="4"/>
  <c r="A85" i="4"/>
  <c r="A87" i="4"/>
  <c r="A88" i="4"/>
  <c r="A90" i="4"/>
  <c r="A91" i="4"/>
  <c r="A92" i="4"/>
  <c r="A94" i="4"/>
  <c r="A95" i="4"/>
  <c r="A97" i="4"/>
  <c r="A98" i="4"/>
  <c r="A100" i="4"/>
  <c r="A47" i="2"/>
  <c r="A48" i="2"/>
  <c r="A50" i="2"/>
  <c r="A51" i="2"/>
  <c r="A52" i="2"/>
  <c r="A54" i="2"/>
  <c r="A55" i="2"/>
  <c r="A57" i="2"/>
  <c r="A58" i="2"/>
  <c r="A59" i="2"/>
  <c r="A60" i="2"/>
  <c r="A61" i="2"/>
  <c r="A62" i="2"/>
  <c r="A64" i="2"/>
  <c r="A65" i="2"/>
  <c r="A43" i="9"/>
  <c r="A44" i="9"/>
  <c r="A45" i="9"/>
  <c r="A46" i="9"/>
  <c r="A47" i="9"/>
  <c r="A48" i="9"/>
  <c r="A50" i="9"/>
  <c r="A51" i="9"/>
  <c r="A65" i="8"/>
  <c r="A66" i="8"/>
  <c r="A67" i="8"/>
  <c r="A68" i="8"/>
  <c r="A69" i="8"/>
  <c r="A70" i="8"/>
  <c r="A71" i="8"/>
  <c r="A73" i="8"/>
  <c r="A74" i="8"/>
  <c r="A76" i="7"/>
  <c r="A77" i="7"/>
  <c r="A78" i="7"/>
  <c r="A79" i="7"/>
  <c r="A80" i="7"/>
  <c r="A81" i="7"/>
  <c r="A82" i="7"/>
  <c r="A83" i="7"/>
  <c r="A85" i="7"/>
  <c r="A86" i="7"/>
  <c r="A87" i="7"/>
  <c r="A88" i="7"/>
  <c r="A89" i="7"/>
  <c r="A90" i="7"/>
  <c r="A91" i="7"/>
  <c r="A92" i="7"/>
  <c r="A93" i="7"/>
  <c r="A94" i="7"/>
  <c r="A96" i="7"/>
  <c r="A97" i="7"/>
  <c r="A73" i="6"/>
  <c r="A74" i="6"/>
  <c r="A75" i="6"/>
  <c r="A76" i="6"/>
  <c r="A77" i="6"/>
  <c r="A78" i="6"/>
  <c r="A79" i="6"/>
  <c r="A80" i="6"/>
  <c r="A81" i="6"/>
  <c r="A82" i="6"/>
  <c r="A83" i="6"/>
  <c r="A85" i="6"/>
  <c r="A86" i="6"/>
  <c r="A87" i="6"/>
  <c r="A88" i="6"/>
  <c r="A89" i="6"/>
  <c r="A90" i="6"/>
  <c r="A91" i="6"/>
  <c r="A92" i="6"/>
  <c r="A93" i="6"/>
  <c r="A94" i="6"/>
  <c r="A95" i="6"/>
  <c r="A97" i="6"/>
  <c r="A98" i="6"/>
  <c r="A99" i="6"/>
  <c r="A100" i="6"/>
  <c r="A101" i="6"/>
  <c r="A102" i="6"/>
  <c r="A103" i="6"/>
  <c r="A104" i="6"/>
  <c r="A105" i="6"/>
  <c r="A107" i="6"/>
  <c r="A108" i="6"/>
  <c r="A109" i="6"/>
  <c r="A110" i="6"/>
  <c r="A111" i="6"/>
  <c r="A112" i="6"/>
  <c r="A113" i="6"/>
  <c r="A114" i="6"/>
  <c r="A115" i="6"/>
  <c r="A116" i="6"/>
  <c r="A118" i="6"/>
  <c r="A119" i="6"/>
  <c r="A120" i="6"/>
  <c r="A121" i="6"/>
  <c r="A122" i="6"/>
  <c r="A123" i="6"/>
  <c r="A124" i="6"/>
  <c r="A43" i="5"/>
  <c r="A44" i="5"/>
  <c r="A45" i="5"/>
  <c r="A46" i="5"/>
  <c r="A47" i="5"/>
  <c r="A48" i="5"/>
  <c r="A49" i="5"/>
  <c r="A51" i="5"/>
  <c r="A52" i="5"/>
  <c r="A53" i="5"/>
  <c r="A54" i="5"/>
  <c r="A55" i="5"/>
  <c r="A56" i="5"/>
  <c r="A57" i="5"/>
  <c r="A58" i="5"/>
  <c r="A60" i="5"/>
  <c r="A61" i="5"/>
  <c r="A62" i="5"/>
  <c r="A63" i="5"/>
  <c r="A64" i="5"/>
  <c r="A65" i="5"/>
  <c r="A66" i="5"/>
  <c r="E186" i="6"/>
  <c r="F166" i="10"/>
  <c r="F307" i="10"/>
  <c r="E127" i="6"/>
  <c r="F285" i="10"/>
  <c r="F274" i="10"/>
  <c r="E95" i="6"/>
  <c r="F155" i="10"/>
  <c r="F134" i="10"/>
  <c r="E44" i="6"/>
  <c r="E45" i="6"/>
  <c r="E46" i="6"/>
  <c r="E47" i="6"/>
  <c r="E48" i="6"/>
  <c r="E36" i="6"/>
  <c r="F59" i="10"/>
  <c r="A52" i="9"/>
  <c r="A53" i="9"/>
  <c r="A55" i="9"/>
  <c r="A56" i="9"/>
  <c r="A57" i="9"/>
  <c r="A59" i="9"/>
  <c r="A60" i="9"/>
  <c r="A62" i="9"/>
  <c r="A63" i="9"/>
  <c r="A65" i="9"/>
  <c r="A66" i="9"/>
  <c r="A67" i="9"/>
  <c r="A69" i="9"/>
  <c r="A98" i="7"/>
  <c r="A99" i="7"/>
  <c r="A101" i="7"/>
  <c r="A102" i="7"/>
  <c r="A103" i="7"/>
  <c r="A105" i="7"/>
  <c r="A106" i="7"/>
  <c r="A108" i="7"/>
  <c r="A109" i="7"/>
  <c r="A111" i="7"/>
  <c r="A112" i="7"/>
  <c r="A113" i="7"/>
  <c r="A114" i="7"/>
  <c r="A115" i="7"/>
  <c r="A116" i="7"/>
  <c r="A117" i="7"/>
  <c r="A118" i="7"/>
  <c r="A119" i="7"/>
  <c r="A121" i="7"/>
  <c r="A122" i="7"/>
  <c r="A125" i="6"/>
  <c r="A126" i="6"/>
  <c r="A127" i="6"/>
  <c r="A129" i="6"/>
  <c r="A130" i="6"/>
  <c r="A131" i="6"/>
  <c r="A132" i="6"/>
  <c r="A133" i="6"/>
  <c r="A134" i="6"/>
  <c r="A135" i="6"/>
  <c r="A136" i="6"/>
  <c r="A137" i="6"/>
  <c r="A139" i="6"/>
  <c r="A67" i="5"/>
  <c r="A75" i="8"/>
  <c r="A76" i="8"/>
  <c r="A77" i="8"/>
  <c r="A78" i="8"/>
  <c r="A80" i="8"/>
  <c r="A81" i="8"/>
  <c r="A82" i="8"/>
  <c r="A83" i="8"/>
  <c r="A84" i="8"/>
  <c r="A85" i="8"/>
  <c r="A86" i="8"/>
  <c r="A87" i="8"/>
  <c r="A88" i="8"/>
  <c r="A90" i="8"/>
  <c r="A91" i="8"/>
  <c r="A92" i="8"/>
  <c r="A93" i="8"/>
  <c r="A94" i="8"/>
  <c r="A95" i="8"/>
  <c r="A96" i="8"/>
  <c r="A97" i="8"/>
  <c r="A99" i="8"/>
  <c r="A100" i="8"/>
  <c r="A101" i="8"/>
  <c r="A102" i="8"/>
  <c r="A103" i="8"/>
  <c r="A104" i="8"/>
  <c r="A105" i="8"/>
  <c r="A106" i="8"/>
  <c r="A108" i="8"/>
  <c r="A109" i="8"/>
  <c r="A110" i="8"/>
  <c r="A111" i="8"/>
  <c r="A112" i="8"/>
  <c r="A113" i="8"/>
  <c r="A114" i="8"/>
  <c r="A115" i="8"/>
  <c r="F348" i="10"/>
  <c r="F349" i="10"/>
  <c r="F350" i="10"/>
  <c r="F351" i="10"/>
  <c r="F352" i="10"/>
  <c r="F353" i="10"/>
  <c r="F354" i="10"/>
  <c r="F355" i="10"/>
  <c r="F346" i="10"/>
  <c r="F347" i="10"/>
  <c r="F345" i="10"/>
  <c r="F344" i="10"/>
  <c r="F278" i="10"/>
  <c r="F279" i="10"/>
  <c r="F280" i="10"/>
  <c r="F281" i="10"/>
  <c r="F282" i="10"/>
  <c r="F283" i="10"/>
  <c r="F284" i="10"/>
  <c r="F277" i="10"/>
  <c r="F276" i="10"/>
  <c r="F389" i="10"/>
  <c r="F390" i="10"/>
  <c r="F148" i="10"/>
  <c r="F149" i="10"/>
  <c r="F150" i="10"/>
  <c r="F151" i="10"/>
  <c r="F152" i="10"/>
  <c r="F153" i="10"/>
  <c r="F154" i="10"/>
  <c r="F147" i="10"/>
  <c r="F146" i="10"/>
  <c r="F199" i="10"/>
  <c r="F200" i="10"/>
  <c r="F201" i="10"/>
  <c r="F202" i="10"/>
  <c r="F203" i="10"/>
  <c r="F204" i="10"/>
  <c r="F198" i="10"/>
  <c r="F197" i="10"/>
  <c r="F179" i="10"/>
  <c r="F180" i="10"/>
  <c r="F181" i="10"/>
  <c r="F182" i="10"/>
  <c r="F183" i="10"/>
  <c r="F184" i="10"/>
  <c r="F185" i="10"/>
  <c r="F186" i="10"/>
  <c r="F178" i="10"/>
  <c r="A69" i="5"/>
  <c r="A70" i="5"/>
  <c r="A71" i="5"/>
  <c r="A72" i="5"/>
  <c r="A73" i="5"/>
  <c r="A74" i="5"/>
  <c r="A75" i="5"/>
  <c r="A76" i="5"/>
  <c r="A78" i="5"/>
  <c r="A79" i="5"/>
  <c r="A80" i="5"/>
  <c r="A81" i="5"/>
  <c r="A82" i="5"/>
  <c r="A83" i="5"/>
  <c r="A84" i="5"/>
  <c r="A85" i="5"/>
  <c r="A87" i="5"/>
  <c r="A88" i="5"/>
  <c r="A89" i="5"/>
  <c r="A90" i="5"/>
  <c r="A92" i="5"/>
  <c r="A93" i="5"/>
  <c r="A94" i="5"/>
  <c r="A96" i="5"/>
  <c r="A97" i="5"/>
  <c r="A99" i="5"/>
  <c r="A100" i="5"/>
  <c r="A102" i="5"/>
  <c r="A103" i="5"/>
  <c r="A104" i="5"/>
  <c r="A105" i="5"/>
  <c r="A106" i="5"/>
  <c r="A107" i="5"/>
  <c r="A108" i="5"/>
  <c r="A109" i="5"/>
  <c r="A111" i="5"/>
  <c r="A112" i="5"/>
  <c r="A117" i="8"/>
  <c r="A118" i="8"/>
  <c r="A119" i="8"/>
  <c r="A120" i="8"/>
  <c r="A121" i="8"/>
  <c r="A122" i="8"/>
  <c r="A123" i="8"/>
  <c r="A124" i="8"/>
  <c r="A125" i="8"/>
  <c r="B9" i="2"/>
  <c r="B9" i="4"/>
  <c r="B9" i="5"/>
  <c r="B10" i="6"/>
  <c r="B9" i="7"/>
  <c r="B10" i="8"/>
  <c r="B9" i="9"/>
  <c r="B15" i="10"/>
  <c r="B16" i="10"/>
  <c r="B17" i="10"/>
  <c r="B18" i="10"/>
  <c r="B19" i="10"/>
  <c r="B21" i="10"/>
  <c r="B22" i="10"/>
  <c r="B23" i="10"/>
  <c r="B24" i="10"/>
  <c r="B25" i="10"/>
  <c r="B26" i="10"/>
  <c r="B27" i="10"/>
  <c r="B28" i="10"/>
  <c r="B30" i="10"/>
  <c r="B31" i="10"/>
  <c r="B32" i="10"/>
  <c r="B33" i="10"/>
  <c r="B34" i="10"/>
  <c r="B35" i="10"/>
  <c r="B36" i="10"/>
  <c r="B37" i="10"/>
  <c r="B39" i="10"/>
  <c r="B40" i="10"/>
  <c r="B41" i="10"/>
  <c r="B42" i="10"/>
  <c r="B43" i="10"/>
  <c r="B44" i="10"/>
  <c r="B45" i="10"/>
  <c r="B46" i="10"/>
  <c r="B47" i="10"/>
  <c r="B49" i="10"/>
  <c r="E137" i="6"/>
  <c r="E136" i="6"/>
  <c r="E135" i="6"/>
  <c r="E134" i="6"/>
  <c r="E133" i="6"/>
  <c r="E132" i="6"/>
  <c r="E131" i="6"/>
  <c r="E130" i="6"/>
  <c r="E129" i="6"/>
  <c r="E116" i="6"/>
  <c r="E115" i="6"/>
  <c r="E114" i="6"/>
  <c r="E113" i="6"/>
  <c r="E112" i="6"/>
  <c r="E111" i="6"/>
  <c r="E110" i="6"/>
  <c r="E109" i="6"/>
  <c r="E108" i="6"/>
  <c r="E105" i="6"/>
  <c r="E104" i="6"/>
  <c r="E103" i="6"/>
  <c r="E102" i="6"/>
  <c r="E101" i="6"/>
  <c r="E100" i="6"/>
  <c r="E99" i="6"/>
  <c r="E98" i="6"/>
  <c r="E97" i="6"/>
  <c r="E58" i="6"/>
  <c r="E57" i="6"/>
  <c r="E56" i="6"/>
  <c r="E55" i="6"/>
  <c r="E54" i="6"/>
  <c r="E53" i="6"/>
  <c r="E52" i="6"/>
  <c r="E51" i="6"/>
  <c r="E50" i="6"/>
  <c r="A127" i="8"/>
  <c r="A128" i="8"/>
  <c r="A130" i="8"/>
  <c r="A131" i="8"/>
  <c r="A132" i="8"/>
  <c r="A134" i="8"/>
  <c r="A135" i="8"/>
  <c r="A137" i="8"/>
  <c r="A138" i="8"/>
  <c r="A140" i="8"/>
  <c r="A140" i="6"/>
  <c r="A141" i="6"/>
  <c r="A142" i="6"/>
  <c r="A143" i="6"/>
  <c r="A144" i="6"/>
  <c r="A145" i="6"/>
  <c r="A146" i="6"/>
  <c r="A147" i="6"/>
  <c r="A148" i="6"/>
  <c r="A149" i="6"/>
  <c r="A151" i="6"/>
  <c r="A152" i="6"/>
  <c r="A153" i="6"/>
  <c r="A154" i="6"/>
  <c r="A155" i="6"/>
  <c r="A156" i="6"/>
  <c r="A157" i="6"/>
  <c r="A158" i="6"/>
  <c r="A159" i="6"/>
  <c r="A160" i="6"/>
  <c r="A162" i="6"/>
  <c r="A163" i="6"/>
  <c r="B50" i="10"/>
  <c r="B51" i="10"/>
  <c r="B52" i="10"/>
  <c r="B53" i="10"/>
  <c r="B54" i="10"/>
  <c r="B55" i="10"/>
  <c r="B56" i="10"/>
  <c r="B57" i="10"/>
  <c r="B58" i="10"/>
  <c r="B59" i="10"/>
  <c r="F464" i="10"/>
  <c r="F463" i="10"/>
  <c r="F462" i="10"/>
  <c r="F461" i="10"/>
  <c r="F357" i="10"/>
  <c r="F358" i="10"/>
  <c r="F359" i="10"/>
  <c r="F331" i="10"/>
  <c r="F332" i="10"/>
  <c r="F333" i="10"/>
  <c r="F371" i="10"/>
  <c r="F372" i="10"/>
  <c r="F373" i="10"/>
  <c r="F374" i="10"/>
  <c r="F375" i="10"/>
  <c r="F376" i="10"/>
  <c r="F377" i="10"/>
  <c r="F378" i="10"/>
  <c r="F370" i="10"/>
  <c r="F176" i="10"/>
  <c r="F175" i="10"/>
  <c r="F174" i="10"/>
  <c r="F173" i="10"/>
  <c r="F172" i="10"/>
  <c r="F171" i="10"/>
  <c r="F170" i="10"/>
  <c r="F169" i="10"/>
  <c r="F168" i="10"/>
  <c r="F482" i="10"/>
  <c r="F480" i="10"/>
  <c r="F479" i="10"/>
  <c r="F478" i="10"/>
  <c r="F453" i="10"/>
  <c r="F97" i="10"/>
  <c r="F96" i="10"/>
  <c r="F95" i="10"/>
  <c r="F94" i="10"/>
  <c r="F93" i="10"/>
  <c r="F92" i="10"/>
  <c r="F91" i="10"/>
  <c r="F406" i="10"/>
  <c r="F399" i="10"/>
  <c r="F387" i="10"/>
  <c r="F386" i="10"/>
  <c r="F385" i="10"/>
  <c r="F384" i="10"/>
  <c r="F383" i="10"/>
  <c r="F382" i="10"/>
  <c r="F381" i="10"/>
  <c r="F380" i="10"/>
  <c r="F368" i="10"/>
  <c r="F367" i="10"/>
  <c r="F366" i="10"/>
  <c r="F364" i="10"/>
  <c r="F363" i="10"/>
  <c r="F362" i="10"/>
  <c r="F361" i="10"/>
  <c r="F360" i="10"/>
  <c r="F342" i="10"/>
  <c r="F341" i="10"/>
  <c r="F340" i="10"/>
  <c r="F338" i="10"/>
  <c r="F337" i="10"/>
  <c r="F336" i="10"/>
  <c r="F335" i="10"/>
  <c r="F334" i="10"/>
  <c r="F442" i="10"/>
  <c r="F436" i="10"/>
  <c r="F224" i="10"/>
  <c r="F223" i="10"/>
  <c r="F221" i="10"/>
  <c r="F219" i="10"/>
  <c r="F218" i="10"/>
  <c r="F217" i="10"/>
  <c r="F216" i="10"/>
  <c r="F214" i="10"/>
  <c r="F212" i="10"/>
  <c r="F211" i="10"/>
  <c r="F210" i="10"/>
  <c r="F209" i="10"/>
  <c r="F208" i="10"/>
  <c r="F207" i="10"/>
  <c r="F206" i="10"/>
  <c r="F195" i="10"/>
  <c r="F194" i="10"/>
  <c r="F193" i="10"/>
  <c r="F192" i="10"/>
  <c r="F191" i="10"/>
  <c r="F190" i="10"/>
  <c r="F189" i="10"/>
  <c r="F188" i="10"/>
  <c r="F88" i="10"/>
  <c r="F87" i="10"/>
  <c r="F86" i="10"/>
  <c r="F84" i="10"/>
  <c r="F83" i="10"/>
  <c r="F82" i="10"/>
  <c r="F81" i="10"/>
  <c r="F80" i="10"/>
  <c r="F78" i="10"/>
  <c r="F77" i="10"/>
  <c r="F76" i="10"/>
  <c r="F75" i="10"/>
  <c r="F74" i="10"/>
  <c r="F73" i="10"/>
  <c r="F72" i="10"/>
  <c r="F71" i="10"/>
  <c r="F69" i="10"/>
  <c r="F68" i="10"/>
  <c r="F67" i="10"/>
  <c r="F66" i="10"/>
  <c r="F65" i="10"/>
  <c r="F64" i="10"/>
  <c r="F63" i="10"/>
  <c r="F62" i="10"/>
  <c r="F61" i="10"/>
  <c r="F165" i="10"/>
  <c r="F164" i="10"/>
  <c r="F163" i="10"/>
  <c r="F162" i="10"/>
  <c r="F161" i="10"/>
  <c r="F160" i="10"/>
  <c r="F159" i="10"/>
  <c r="F158" i="10"/>
  <c r="F157" i="10"/>
  <c r="F428" i="10"/>
  <c r="F427" i="10"/>
  <c r="F426" i="10"/>
  <c r="F422" i="10"/>
  <c r="F421" i="10"/>
  <c r="F420" i="10"/>
  <c r="F419" i="10"/>
  <c r="F405" i="10"/>
  <c r="F403" i="10"/>
  <c r="F402" i="10"/>
  <c r="F401" i="10"/>
  <c r="F400" i="10"/>
  <c r="F398" i="10"/>
  <c r="F393" i="10"/>
  <c r="F392" i="10"/>
  <c r="F306" i="10"/>
  <c r="F305" i="10"/>
  <c r="F304" i="10"/>
  <c r="F303" i="10"/>
  <c r="F302" i="10"/>
  <c r="F301" i="10"/>
  <c r="F300" i="10"/>
  <c r="F299" i="10"/>
  <c r="F298" i="10"/>
  <c r="F255" i="10"/>
  <c r="F273" i="10"/>
  <c r="F272" i="10"/>
  <c r="F271" i="10"/>
  <c r="F270" i="10"/>
  <c r="F269" i="10"/>
  <c r="F268" i="10"/>
  <c r="F267" i="10"/>
  <c r="F266" i="10"/>
  <c r="F265" i="10"/>
  <c r="F226" i="10"/>
  <c r="F441" i="10"/>
  <c r="F440" i="10"/>
  <c r="F439" i="10"/>
  <c r="F438" i="10"/>
  <c r="F437" i="10"/>
  <c r="F435" i="10"/>
  <c r="F434" i="10"/>
  <c r="F433" i="10"/>
  <c r="F432" i="10"/>
  <c r="F431" i="10"/>
  <c r="F430" i="10"/>
  <c r="F447" i="10"/>
  <c r="F133" i="10"/>
  <c r="F132" i="10"/>
  <c r="F131" i="10"/>
  <c r="F130" i="10"/>
  <c r="F129" i="10"/>
  <c r="F128" i="10"/>
  <c r="F127" i="10"/>
  <c r="F126" i="10"/>
  <c r="F125" i="10"/>
  <c r="F115" i="10"/>
  <c r="F58" i="10"/>
  <c r="F57" i="10"/>
  <c r="F56" i="10"/>
  <c r="F55" i="10"/>
  <c r="F54" i="10"/>
  <c r="F53" i="10"/>
  <c r="F52" i="10"/>
  <c r="F51" i="10"/>
  <c r="F50" i="10"/>
  <c r="F49" i="10"/>
  <c r="F47" i="10"/>
  <c r="F46" i="10"/>
  <c r="F45" i="10"/>
  <c r="F44" i="10"/>
  <c r="F43" i="10"/>
  <c r="F42" i="10"/>
  <c r="F41" i="10"/>
  <c r="F40" i="10"/>
  <c r="F39" i="10"/>
  <c r="F476" i="10"/>
  <c r="F475" i="10"/>
  <c r="F37" i="10"/>
  <c r="F36" i="10"/>
  <c r="F35" i="10"/>
  <c r="F34" i="10"/>
  <c r="F33" i="10"/>
  <c r="F32" i="10"/>
  <c r="F31" i="10"/>
  <c r="F30" i="10"/>
  <c r="F470" i="10"/>
  <c r="F469" i="10"/>
  <c r="F424" i="10"/>
  <c r="F263" i="10"/>
  <c r="F262" i="10"/>
  <c r="F261" i="10"/>
  <c r="F260" i="10"/>
  <c r="F259" i="10"/>
  <c r="F258" i="10"/>
  <c r="F257" i="10"/>
  <c r="F256" i="10"/>
  <c r="F253" i="10"/>
  <c r="F252" i="10"/>
  <c r="F251" i="10"/>
  <c r="F250" i="10"/>
  <c r="F249" i="10"/>
  <c r="F248" i="10"/>
  <c r="F247" i="10"/>
  <c r="F246" i="10"/>
  <c r="F234" i="10"/>
  <c r="F236" i="10"/>
  <c r="F232" i="10"/>
  <c r="F231" i="10"/>
  <c r="F230" i="10"/>
  <c r="F229" i="10"/>
  <c r="F228" i="10"/>
  <c r="F227" i="10"/>
  <c r="F452" i="10"/>
  <c r="F451" i="10"/>
  <c r="F450" i="10"/>
  <c r="F449" i="10"/>
  <c r="F123" i="10"/>
  <c r="F122" i="10"/>
  <c r="F121" i="10"/>
  <c r="F120" i="10"/>
  <c r="F119" i="10"/>
  <c r="F118" i="10"/>
  <c r="F117" i="10"/>
  <c r="F116" i="10"/>
  <c r="F28" i="10"/>
  <c r="F27" i="10"/>
  <c r="F26" i="10"/>
  <c r="F25" i="10"/>
  <c r="F24" i="10"/>
  <c r="F23" i="10"/>
  <c r="F22" i="10"/>
  <c r="F21" i="10"/>
  <c r="F113" i="10"/>
  <c r="F112" i="10"/>
  <c r="F111" i="10"/>
  <c r="F110" i="10"/>
  <c r="F109" i="10"/>
  <c r="F108" i="10"/>
  <c r="F445" i="10"/>
  <c r="F444" i="10"/>
  <c r="F106" i="10"/>
  <c r="F104" i="10"/>
  <c r="F103" i="10"/>
  <c r="F102" i="10"/>
  <c r="F101" i="10"/>
  <c r="F100" i="10"/>
  <c r="F99" i="10"/>
  <c r="F19" i="10"/>
  <c r="F18" i="10"/>
  <c r="F17" i="10"/>
  <c r="F16" i="10"/>
  <c r="F15" i="10"/>
  <c r="F14" i="10"/>
  <c r="A164" i="6"/>
  <c r="A165" i="6"/>
  <c r="A167" i="6"/>
  <c r="A168" i="6"/>
  <c r="A169" i="6"/>
  <c r="A171" i="6"/>
  <c r="A172" i="6"/>
  <c r="A174" i="6"/>
  <c r="A175" i="6"/>
  <c r="A177" i="6"/>
  <c r="A178" i="6"/>
  <c r="A179" i="6"/>
  <c r="A180" i="6"/>
  <c r="A181" i="6"/>
  <c r="A182" i="6"/>
  <c r="A183" i="6"/>
  <c r="A184" i="6"/>
  <c r="A185" i="6"/>
  <c r="A186" i="6"/>
  <c r="A188" i="6"/>
  <c r="A189" i="6"/>
  <c r="A190" i="6"/>
  <c r="A191" i="6"/>
  <c r="B61" i="10"/>
  <c r="B62" i="10"/>
  <c r="B63" i="10"/>
  <c r="B64" i="10"/>
  <c r="B65" i="10"/>
  <c r="B66" i="10"/>
  <c r="B67" i="10"/>
  <c r="B68" i="10"/>
  <c r="B69" i="10"/>
  <c r="B71" i="10"/>
  <c r="B72" i="10"/>
  <c r="B73" i="10"/>
  <c r="B74" i="10"/>
  <c r="B75" i="10"/>
  <c r="B76" i="10"/>
  <c r="B77" i="10"/>
  <c r="B78" i="10"/>
  <c r="B80" i="10"/>
  <c r="B81" i="10"/>
  <c r="B82" i="10"/>
  <c r="B83" i="10"/>
  <c r="B84" i="10"/>
  <c r="B86" i="10"/>
  <c r="B87" i="10"/>
  <c r="B88" i="10"/>
  <c r="B90" i="10"/>
  <c r="B91" i="10"/>
  <c r="B92" i="10"/>
  <c r="B93" i="10"/>
  <c r="B94" i="10"/>
  <c r="B95" i="10"/>
  <c r="B96" i="10"/>
  <c r="B97" i="10"/>
  <c r="B99" i="10"/>
  <c r="B100" i="10"/>
  <c r="B101" i="10"/>
  <c r="B102" i="10"/>
  <c r="B103" i="10"/>
  <c r="B104" i="10"/>
  <c r="B106" i="10"/>
  <c r="B108" i="10"/>
  <c r="B109" i="10"/>
  <c r="B110" i="10"/>
  <c r="B111" i="10"/>
  <c r="B112" i="10"/>
  <c r="B113" i="10"/>
  <c r="B115" i="10"/>
  <c r="B116" i="10"/>
  <c r="B117" i="10"/>
  <c r="B118" i="10"/>
  <c r="B119" i="10"/>
  <c r="B120" i="10"/>
  <c r="B121" i="10"/>
  <c r="B122" i="10"/>
  <c r="B123" i="10"/>
  <c r="B125" i="10"/>
  <c r="B126" i="10"/>
  <c r="B127" i="10"/>
  <c r="B128" i="10"/>
  <c r="B129" i="10"/>
  <c r="B130" i="10"/>
  <c r="B131" i="10"/>
  <c r="B132" i="10"/>
  <c r="B133" i="10"/>
  <c r="B134" i="10"/>
  <c r="E69" i="9"/>
  <c r="E67" i="9"/>
  <c r="E66" i="9"/>
  <c r="E65" i="9"/>
  <c r="E63" i="9"/>
  <c r="E62" i="9"/>
  <c r="E60" i="9"/>
  <c r="E59" i="9"/>
  <c r="E57" i="9"/>
  <c r="E56" i="9"/>
  <c r="E55" i="9"/>
  <c r="E53" i="9"/>
  <c r="E52" i="9"/>
  <c r="E50" i="9"/>
  <c r="E48" i="9"/>
  <c r="E47" i="9"/>
  <c r="E46" i="9"/>
  <c r="E41" i="9"/>
  <c r="E40" i="9"/>
  <c r="E39" i="9"/>
  <c r="E38" i="9"/>
  <c r="E37" i="9"/>
  <c r="E36" i="9"/>
  <c r="E28" i="9"/>
  <c r="E23" i="9"/>
  <c r="E22" i="9"/>
  <c r="E21" i="9"/>
  <c r="E20" i="9"/>
  <c r="E19" i="9"/>
  <c r="E18" i="9"/>
  <c r="E17" i="9"/>
  <c r="E16" i="9"/>
  <c r="B136" i="10"/>
  <c r="B137" i="10"/>
  <c r="B138" i="10"/>
  <c r="B139" i="10"/>
  <c r="B140" i="10"/>
  <c r="B141" i="10"/>
  <c r="B142" i="10"/>
  <c r="B143" i="10"/>
  <c r="B144" i="10"/>
  <c r="B146" i="10"/>
  <c r="B147" i="10"/>
  <c r="B148" i="10"/>
  <c r="B149" i="10"/>
  <c r="B150" i="10"/>
  <c r="B151" i="10"/>
  <c r="B152" i="10"/>
  <c r="B153" i="10"/>
  <c r="B154" i="10"/>
  <c r="B155" i="10"/>
  <c r="B157" i="10"/>
  <c r="B158" i="10"/>
  <c r="B159" i="10"/>
  <c r="B160" i="10"/>
  <c r="B161" i="10"/>
  <c r="B162" i="10"/>
  <c r="B163" i="10"/>
  <c r="E125" i="8"/>
  <c r="E115" i="8"/>
  <c r="E114" i="8"/>
  <c r="E113" i="8"/>
  <c r="E112" i="8"/>
  <c r="E111" i="8"/>
  <c r="E110" i="8"/>
  <c r="E109" i="8"/>
  <c r="E108" i="8"/>
  <c r="E82" i="8"/>
  <c r="E88" i="8"/>
  <c r="E74" i="8"/>
  <c r="E73" i="8"/>
  <c r="E63" i="8"/>
  <c r="E57" i="8"/>
  <c r="E56" i="8"/>
  <c r="E55" i="8"/>
  <c r="E53" i="8"/>
  <c r="E51" i="8"/>
  <c r="E50" i="8"/>
  <c r="E49" i="8"/>
  <c r="E48" i="8"/>
  <c r="E47" i="8"/>
  <c r="E46" i="8"/>
  <c r="E45" i="8"/>
  <c r="E34" i="8"/>
  <c r="E33" i="8"/>
  <c r="E32" i="8"/>
  <c r="E30" i="8"/>
  <c r="E29" i="8"/>
  <c r="E28" i="8"/>
  <c r="E27" i="8"/>
  <c r="E26" i="8"/>
  <c r="B164" i="10"/>
  <c r="B165" i="10"/>
  <c r="B166" i="10"/>
  <c r="B168" i="10"/>
  <c r="B169" i="10"/>
  <c r="B170" i="10"/>
  <c r="B171" i="10"/>
  <c r="B172" i="10"/>
  <c r="B173" i="10"/>
  <c r="B174" i="10"/>
  <c r="B175" i="10"/>
  <c r="B176" i="10"/>
  <c r="B178" i="10"/>
  <c r="B179" i="10"/>
  <c r="B180" i="10"/>
  <c r="B181" i="10"/>
  <c r="B182" i="10"/>
  <c r="B183" i="10"/>
  <c r="B184" i="10"/>
  <c r="B185" i="10"/>
  <c r="B186" i="10"/>
  <c r="B188" i="10"/>
  <c r="B189" i="10"/>
  <c r="B190" i="10"/>
  <c r="B191" i="10"/>
  <c r="B192" i="10"/>
  <c r="B193" i="10"/>
  <c r="B194" i="10"/>
  <c r="B195" i="10"/>
  <c r="B197" i="10"/>
  <c r="B198" i="10"/>
  <c r="B199" i="10"/>
  <c r="B200" i="10"/>
  <c r="B201" i="10"/>
  <c r="B202" i="10"/>
  <c r="B203" i="10"/>
  <c r="B204" i="10"/>
  <c r="B206" i="10"/>
  <c r="B207" i="10"/>
  <c r="B208" i="10"/>
  <c r="B209" i="10"/>
  <c r="B210" i="10"/>
  <c r="B211" i="10"/>
  <c r="B212" i="10"/>
  <c r="E140" i="8"/>
  <c r="E138" i="8"/>
  <c r="E137" i="8"/>
  <c r="E135" i="8"/>
  <c r="E134" i="8"/>
  <c r="E132" i="8"/>
  <c r="E131" i="8"/>
  <c r="E130" i="8"/>
  <c r="E128" i="8"/>
  <c r="E127" i="8"/>
  <c r="E121" i="8"/>
  <c r="E120" i="8"/>
  <c r="E106" i="8"/>
  <c r="E105" i="8"/>
  <c r="E104" i="8"/>
  <c r="E103" i="8"/>
  <c r="E102" i="8"/>
  <c r="E101" i="8"/>
  <c r="E100" i="8"/>
  <c r="E99" i="8"/>
  <c r="E97" i="8"/>
  <c r="E96" i="8"/>
  <c r="E95" i="8"/>
  <c r="E94" i="8"/>
  <c r="E93" i="8"/>
  <c r="E92" i="8"/>
  <c r="E91" i="8"/>
  <c r="E90" i="8"/>
  <c r="E87" i="8"/>
  <c r="E86" i="8"/>
  <c r="E85" i="8"/>
  <c r="E84" i="8"/>
  <c r="E83" i="8"/>
  <c r="E81" i="8"/>
  <c r="E80" i="8"/>
  <c r="E65" i="8"/>
  <c r="E43" i="8"/>
  <c r="E42" i="8"/>
  <c r="E41" i="8"/>
  <c r="E40" i="8"/>
  <c r="E39" i="8"/>
  <c r="E38" i="8"/>
  <c r="E37" i="8"/>
  <c r="E36" i="8"/>
  <c r="E24" i="8"/>
  <c r="E23" i="8"/>
  <c r="E22" i="8"/>
  <c r="E21" i="8"/>
  <c r="E20" i="8"/>
  <c r="E19" i="8"/>
  <c r="E18" i="8"/>
  <c r="E17" i="8"/>
  <c r="E119" i="7"/>
  <c r="E118" i="7"/>
  <c r="E117" i="7"/>
  <c r="E116" i="7"/>
  <c r="E115" i="7"/>
  <c r="E114" i="7"/>
  <c r="E113" i="7"/>
  <c r="E112" i="7"/>
  <c r="E111" i="7"/>
  <c r="E109" i="7"/>
  <c r="E108" i="7"/>
  <c r="E106" i="7"/>
  <c r="E105" i="7"/>
  <c r="E103" i="7"/>
  <c r="E102" i="7"/>
  <c r="E101" i="7"/>
  <c r="E99" i="7"/>
  <c r="E98" i="7"/>
  <c r="E96" i="7"/>
  <c r="E83" i="7"/>
  <c r="E82" i="7"/>
  <c r="E81" i="7"/>
  <c r="E80" i="7"/>
  <c r="E79" i="7"/>
  <c r="E73" i="7"/>
  <c r="E72" i="7"/>
  <c r="E71" i="7"/>
  <c r="E70" i="7"/>
  <c r="E69" i="7"/>
  <c r="E68" i="7"/>
  <c r="E67" i="7"/>
  <c r="E66" i="7"/>
  <c r="E65" i="7"/>
  <c r="E63" i="7"/>
  <c r="E62" i="7"/>
  <c r="E61" i="7"/>
  <c r="E60" i="7"/>
  <c r="E59" i="7"/>
  <c r="E58" i="7"/>
  <c r="E57" i="7"/>
  <c r="E56" i="7"/>
  <c r="E55" i="7"/>
  <c r="E53" i="7"/>
  <c r="E52" i="7"/>
  <c r="E51" i="7"/>
  <c r="E50" i="7"/>
  <c r="E49" i="7"/>
  <c r="E48" i="7"/>
  <c r="E47" i="7"/>
  <c r="E46" i="7"/>
  <c r="E45" i="7"/>
  <c r="E36" i="7"/>
  <c r="E34" i="7"/>
  <c r="E33" i="7"/>
  <c r="E32" i="7"/>
  <c r="E31" i="7"/>
  <c r="E30" i="7"/>
  <c r="E29" i="7"/>
  <c r="E28" i="7"/>
  <c r="E27" i="7"/>
  <c r="E26" i="7"/>
  <c r="E24" i="7"/>
  <c r="E23" i="7"/>
  <c r="E22" i="7"/>
  <c r="E21" i="7"/>
  <c r="E20" i="7"/>
  <c r="E19" i="7"/>
  <c r="E18" i="7"/>
  <c r="E17" i="7"/>
  <c r="E16" i="7"/>
  <c r="E148" i="6"/>
  <c r="E149" i="6"/>
  <c r="E185" i="6"/>
  <c r="E139" i="6"/>
  <c r="E126" i="6"/>
  <c r="E107" i="6"/>
  <c r="E85" i="6"/>
  <c r="E93" i="6"/>
  <c r="E82" i="6"/>
  <c r="E81" i="6"/>
  <c r="E80" i="6"/>
  <c r="E79" i="6"/>
  <c r="E73" i="6"/>
  <c r="E39" i="6"/>
  <c r="E30" i="6"/>
  <c r="E35" i="6"/>
  <c r="E34" i="6"/>
  <c r="E33" i="6"/>
  <c r="E32" i="6"/>
  <c r="E31" i="6"/>
  <c r="E29" i="6"/>
  <c r="E28" i="6"/>
  <c r="E27" i="6"/>
  <c r="E26" i="6"/>
  <c r="E19" i="6"/>
  <c r="E20" i="6"/>
  <c r="E21" i="6"/>
  <c r="E22" i="6"/>
  <c r="E184" i="6"/>
  <c r="E183" i="6"/>
  <c r="E182" i="6"/>
  <c r="E181" i="6"/>
  <c r="E180" i="6"/>
  <c r="E179" i="6"/>
  <c r="E178" i="6"/>
  <c r="E177" i="6"/>
  <c r="E175" i="6"/>
  <c r="E174" i="6"/>
  <c r="E172" i="6"/>
  <c r="E171" i="6"/>
  <c r="E169" i="6"/>
  <c r="E168" i="6"/>
  <c r="E167" i="6"/>
  <c r="E165" i="6"/>
  <c r="E164" i="6"/>
  <c r="E162" i="6"/>
  <c r="E147" i="6"/>
  <c r="E146" i="6"/>
  <c r="E145" i="6"/>
  <c r="E125" i="6"/>
  <c r="E124" i="6"/>
  <c r="E123" i="6"/>
  <c r="E122" i="6"/>
  <c r="E121" i="6"/>
  <c r="E120" i="6"/>
  <c r="E119" i="6"/>
  <c r="E118" i="6"/>
  <c r="E94" i="6"/>
  <c r="E92" i="6"/>
  <c r="E91" i="6"/>
  <c r="E90" i="6"/>
  <c r="E89" i="6"/>
  <c r="E88" i="6"/>
  <c r="E87" i="6"/>
  <c r="E86" i="6"/>
  <c r="E83" i="6"/>
  <c r="E78" i="6"/>
  <c r="E77" i="6"/>
  <c r="E76" i="6"/>
  <c r="E75" i="6"/>
  <c r="E74" i="6"/>
  <c r="E60" i="6"/>
  <c r="E43" i="6"/>
  <c r="E42" i="6"/>
  <c r="E41" i="6"/>
  <c r="E40" i="6"/>
  <c r="E38" i="6"/>
  <c r="E24" i="6"/>
  <c r="E23" i="6"/>
  <c r="E18" i="6"/>
  <c r="E17" i="6"/>
  <c r="E16" i="6"/>
  <c r="B213" i="10"/>
  <c r="B214" i="10"/>
  <c r="E112" i="5"/>
  <c r="E109" i="5"/>
  <c r="E108" i="5"/>
  <c r="E107" i="5"/>
  <c r="E106" i="5"/>
  <c r="E105" i="5"/>
  <c r="E104" i="5"/>
  <c r="E103" i="5"/>
  <c r="E102" i="5"/>
  <c r="E89" i="5"/>
  <c r="E100" i="5"/>
  <c r="E99" i="5"/>
  <c r="E97" i="5"/>
  <c r="E96" i="5"/>
  <c r="E94" i="5"/>
  <c r="E93" i="5"/>
  <c r="E92" i="5"/>
  <c r="E90" i="5"/>
  <c r="E87" i="5"/>
  <c r="E76" i="5"/>
  <c r="E75" i="5"/>
  <c r="E74" i="5"/>
  <c r="E67" i="5"/>
  <c r="E66" i="5"/>
  <c r="E65" i="5"/>
  <c r="E64" i="5"/>
  <c r="E63" i="5"/>
  <c r="E62" i="5"/>
  <c r="E61" i="5"/>
  <c r="E60" i="5"/>
  <c r="E58" i="5"/>
  <c r="E57" i="5"/>
  <c r="E56" i="5"/>
  <c r="E55" i="5"/>
  <c r="E54" i="5"/>
  <c r="E53" i="5"/>
  <c r="E52" i="5"/>
  <c r="E51" i="5"/>
  <c r="E49" i="5"/>
  <c r="E48" i="5"/>
  <c r="E47" i="5"/>
  <c r="E46" i="5"/>
  <c r="E45" i="5"/>
  <c r="E44" i="5"/>
  <c r="E43" i="5"/>
  <c r="E42" i="5"/>
  <c r="E35" i="5"/>
  <c r="E34" i="5"/>
  <c r="E32" i="5"/>
  <c r="E31" i="5"/>
  <c r="E30" i="5"/>
  <c r="E29" i="5"/>
  <c r="E28" i="5"/>
  <c r="E27" i="5"/>
  <c r="E26" i="5"/>
  <c r="E25" i="5"/>
  <c r="E23" i="5"/>
  <c r="E22" i="5"/>
  <c r="E21" i="5"/>
  <c r="E20" i="5"/>
  <c r="E19" i="5"/>
  <c r="E18" i="5"/>
  <c r="E17" i="5"/>
  <c r="E16" i="5"/>
  <c r="E98" i="4"/>
  <c r="E97" i="4"/>
  <c r="E65" i="2"/>
  <c r="E64" i="2"/>
  <c r="B215" i="10"/>
  <c r="B216" i="10"/>
  <c r="B217" i="10"/>
  <c r="B218" i="10"/>
  <c r="B219" i="10"/>
  <c r="B220" i="10"/>
  <c r="B221" i="10"/>
  <c r="E67" i="4"/>
  <c r="E66" i="4"/>
  <c r="E65" i="4"/>
  <c r="E64" i="4"/>
  <c r="E63" i="4"/>
  <c r="E62" i="4"/>
  <c r="E61" i="4"/>
  <c r="E60" i="4"/>
  <c r="B223" i="10"/>
  <c r="B224" i="10"/>
  <c r="B226" i="10"/>
  <c r="B227" i="10"/>
  <c r="B228" i="10"/>
  <c r="B229" i="10"/>
  <c r="B230" i="10"/>
  <c r="B231" i="10"/>
  <c r="B232" i="10"/>
  <c r="B233" i="10"/>
  <c r="B234" i="10"/>
  <c r="B236" i="10"/>
  <c r="B237" i="10"/>
  <c r="B238" i="10"/>
  <c r="B239" i="10"/>
  <c r="B240" i="10"/>
  <c r="B241" i="10"/>
  <c r="B242" i="10"/>
  <c r="B243" i="10"/>
  <c r="B244" i="10"/>
  <c r="B246" i="10"/>
  <c r="B247" i="10"/>
  <c r="B248" i="10"/>
  <c r="B249" i="10"/>
  <c r="B250" i="10"/>
  <c r="B251" i="10"/>
  <c r="B252" i="10"/>
  <c r="B253" i="10"/>
  <c r="B255" i="10"/>
  <c r="B256" i="10"/>
  <c r="B257" i="10"/>
  <c r="B258" i="10"/>
  <c r="B259" i="10"/>
  <c r="B260" i="10"/>
  <c r="B261" i="10"/>
  <c r="B262" i="10"/>
  <c r="B263" i="10"/>
  <c r="B265" i="10"/>
  <c r="B266" i="10"/>
  <c r="B267" i="10"/>
  <c r="B268" i="10"/>
  <c r="B269" i="10"/>
  <c r="B270" i="10"/>
  <c r="B271" i="10"/>
  <c r="B272" i="10"/>
  <c r="B273" i="10"/>
  <c r="B274" i="10"/>
  <c r="B276" i="10"/>
  <c r="B277" i="10"/>
  <c r="B278" i="10"/>
  <c r="B279" i="10"/>
  <c r="B280" i="10"/>
  <c r="B281" i="10"/>
  <c r="B282" i="10"/>
  <c r="B283" i="10"/>
  <c r="B284" i="10"/>
  <c r="B285" i="10"/>
  <c r="B287" i="10"/>
  <c r="B288" i="10"/>
  <c r="B289" i="10"/>
  <c r="B290" i="10"/>
  <c r="B291" i="10"/>
  <c r="B292" i="10"/>
  <c r="B293" i="10"/>
  <c r="B294" i="10"/>
  <c r="B295" i="10"/>
  <c r="B296" i="10"/>
  <c r="B298" i="10"/>
  <c r="B299" i="10"/>
  <c r="B300" i="10"/>
  <c r="B301" i="10"/>
  <c r="B302" i="10"/>
  <c r="B303" i="10"/>
  <c r="B304" i="10"/>
  <c r="B305" i="10"/>
  <c r="B306" i="10"/>
  <c r="B307" i="10"/>
  <c r="B309" i="10"/>
  <c r="B310" i="10"/>
  <c r="B311" i="10"/>
  <c r="B312" i="10"/>
  <c r="B313" i="10"/>
  <c r="B314" i="10"/>
  <c r="B315" i="10"/>
  <c r="B316" i="10"/>
  <c r="B222" i="10"/>
  <c r="E71" i="4"/>
  <c r="E72" i="4"/>
  <c r="E73" i="4"/>
  <c r="E74" i="4"/>
  <c r="E75" i="4"/>
  <c r="E76" i="4"/>
  <c r="E70" i="4"/>
  <c r="E69" i="4"/>
  <c r="E58" i="4"/>
  <c r="E57" i="4"/>
  <c r="E56" i="4"/>
  <c r="E55" i="4"/>
  <c r="E54" i="4"/>
  <c r="E53" i="4"/>
  <c r="E52" i="4"/>
  <c r="E51" i="4"/>
  <c r="E85" i="4"/>
  <c r="E84" i="4"/>
  <c r="E83" i="4"/>
  <c r="E88" i="4"/>
  <c r="E87" i="4"/>
  <c r="E55" i="2"/>
  <c r="E54" i="2"/>
  <c r="E94" i="4"/>
  <c r="E44" i="4"/>
  <c r="E45" i="4"/>
  <c r="E46" i="4"/>
  <c r="E35" i="4"/>
  <c r="E34" i="4"/>
  <c r="E17" i="4"/>
  <c r="E18" i="4"/>
  <c r="E19" i="4"/>
  <c r="E26" i="4"/>
  <c r="E27" i="4"/>
  <c r="E95" i="4"/>
  <c r="E92" i="4"/>
  <c r="E91" i="4"/>
  <c r="E90" i="4"/>
  <c r="E49" i="4"/>
  <c r="E48" i="4"/>
  <c r="E47" i="4"/>
  <c r="E43" i="4"/>
  <c r="E42" i="4"/>
  <c r="E32" i="4"/>
  <c r="E31" i="4"/>
  <c r="E30" i="4"/>
  <c r="E29" i="4"/>
  <c r="E28" i="4"/>
  <c r="E25" i="4"/>
  <c r="E23" i="4"/>
  <c r="E22" i="4"/>
  <c r="E21" i="4"/>
  <c r="E20" i="4"/>
  <c r="E16" i="4"/>
  <c r="B317" i="10"/>
  <c r="B318" i="10"/>
  <c r="B320" i="10"/>
  <c r="B321" i="10"/>
  <c r="B322" i="10"/>
  <c r="B323" i="10"/>
  <c r="B324" i="10"/>
  <c r="B325" i="10"/>
  <c r="B326" i="10"/>
  <c r="B327" i="10"/>
  <c r="B328" i="10"/>
  <c r="B329" i="10"/>
  <c r="B331" i="10"/>
  <c r="B332" i="10"/>
  <c r="B333" i="10"/>
  <c r="B334" i="10"/>
  <c r="B335" i="10"/>
  <c r="B336" i="10"/>
  <c r="B337" i="10"/>
  <c r="B338" i="10"/>
  <c r="B339" i="10"/>
  <c r="B340" i="10"/>
  <c r="B341" i="10"/>
  <c r="B342" i="10"/>
  <c r="B344" i="10"/>
  <c r="B345" i="10"/>
  <c r="B346" i="10"/>
  <c r="B347" i="10"/>
  <c r="B348" i="10"/>
  <c r="B349" i="10"/>
  <c r="B350" i="10"/>
  <c r="B351" i="10"/>
  <c r="B352" i="10"/>
  <c r="B353" i="10"/>
  <c r="B354" i="10"/>
  <c r="B355" i="10"/>
  <c r="B357" i="10"/>
  <c r="B358" i="10"/>
  <c r="B359" i="10"/>
  <c r="B360" i="10"/>
  <c r="B361" i="10"/>
  <c r="B362" i="10"/>
  <c r="B363" i="10"/>
  <c r="B364" i="10"/>
  <c r="B365" i="10"/>
  <c r="B366" i="10"/>
  <c r="B367" i="10"/>
  <c r="B368" i="10"/>
  <c r="B370" i="10"/>
  <c r="B371" i="10"/>
  <c r="B372" i="10"/>
  <c r="B373" i="10"/>
  <c r="B374" i="10"/>
  <c r="B375" i="10"/>
  <c r="B376" i="10"/>
  <c r="B377" i="10"/>
  <c r="B378" i="10"/>
  <c r="B380" i="10"/>
  <c r="B381" i="10"/>
  <c r="B382" i="10"/>
  <c r="B383" i="10"/>
  <c r="B384" i="10"/>
  <c r="B385" i="10"/>
  <c r="B386" i="10"/>
  <c r="B387" i="10"/>
  <c r="B389" i="10"/>
  <c r="B390" i="10"/>
  <c r="B392" i="10"/>
  <c r="B393" i="10"/>
  <c r="B394" i="10"/>
  <c r="B395" i="10"/>
  <c r="B396" i="10"/>
  <c r="B397" i="10"/>
  <c r="B398" i="10"/>
  <c r="E62" i="2"/>
  <c r="E61" i="2"/>
  <c r="E60" i="2"/>
  <c r="E59" i="2"/>
  <c r="E58" i="2"/>
  <c r="E57" i="2"/>
  <c r="E51" i="2"/>
  <c r="E52" i="2"/>
  <c r="E50" i="2"/>
  <c r="E48" i="2"/>
  <c r="E47" i="2"/>
  <c r="E46" i="2"/>
  <c r="E44" i="2"/>
  <c r="E43" i="2"/>
  <c r="E42" i="2"/>
  <c r="E37" i="2"/>
  <c r="E36" i="2"/>
  <c r="E35" i="2"/>
  <c r="E34" i="2"/>
  <c r="E33" i="2"/>
  <c r="E32" i="2"/>
  <c r="E30" i="2"/>
  <c r="E28" i="2"/>
  <c r="E27" i="2"/>
  <c r="E26" i="2"/>
  <c r="E25" i="2"/>
  <c r="E24" i="2"/>
  <c r="E23" i="2"/>
  <c r="E17" i="2"/>
  <c r="E18" i="2"/>
  <c r="E19" i="2"/>
  <c r="E20" i="2"/>
  <c r="E21" i="2"/>
  <c r="E16" i="2"/>
  <c r="B399" i="10"/>
  <c r="B400" i="10"/>
  <c r="B401" i="10"/>
  <c r="B402" i="10"/>
  <c r="B403" i="10"/>
  <c r="B404" i="10"/>
  <c r="B405" i="10"/>
  <c r="B406" i="10"/>
  <c r="B408" i="10"/>
  <c r="B409" i="10"/>
  <c r="B410" i="10"/>
  <c r="B411" i="10"/>
  <c r="B412" i="10"/>
  <c r="B413" i="10"/>
  <c r="B414" i="10"/>
  <c r="B415" i="10"/>
  <c r="B416" i="10"/>
  <c r="B417" i="10"/>
  <c r="B419" i="10"/>
  <c r="B420" i="10"/>
  <c r="B421" i="10"/>
  <c r="B422" i="10"/>
  <c r="B424" i="10"/>
  <c r="B426" i="10"/>
  <c r="B427" i="10"/>
  <c r="B428" i="10"/>
  <c r="B430" i="10"/>
  <c r="B431" i="10"/>
  <c r="B432" i="10"/>
  <c r="B433" i="10"/>
  <c r="B434" i="10"/>
  <c r="B435" i="10"/>
  <c r="B436" i="10"/>
  <c r="B437" i="10"/>
  <c r="B438" i="10"/>
  <c r="B439" i="10"/>
  <c r="B440" i="10"/>
  <c r="B441" i="10"/>
  <c r="B442" i="10"/>
  <c r="B444" i="10"/>
  <c r="B445" i="10"/>
  <c r="B447" i="10"/>
  <c r="B448" i="10"/>
  <c r="B449" i="10"/>
  <c r="B450" i="10"/>
  <c r="B451" i="10"/>
  <c r="B452" i="10"/>
  <c r="B453" i="10"/>
  <c r="B454" i="10"/>
  <c r="B455" i="10"/>
  <c r="B456" i="10"/>
  <c r="B457" i="10"/>
  <c r="B458" i="10"/>
  <c r="B461" i="10"/>
  <c r="B462" i="10"/>
  <c r="B463" i="10"/>
  <c r="B464" i="10"/>
  <c r="B467" i="10"/>
  <c r="B469" i="10"/>
  <c r="B470" i="10"/>
  <c r="B472" i="10"/>
  <c r="B475" i="10"/>
  <c r="B476" i="10"/>
  <c r="B478" i="10"/>
  <c r="B479" i="10"/>
  <c r="B480" i="10"/>
  <c r="B482" i="10"/>
  <c r="B473" i="10"/>
  <c r="B474" i="10"/>
  <c r="F309" i="10"/>
  <c r="F317" i="10"/>
  <c r="F310" i="10"/>
  <c r="F313" i="10"/>
  <c r="F315" i="10"/>
  <c r="F318" i="10"/>
  <c r="F312" i="10"/>
  <c r="F316" i="10"/>
  <c r="F314" i="10"/>
  <c r="F311" i="10"/>
  <c r="F329" i="10"/>
  <c r="F322" i="10"/>
  <c r="F323" i="10"/>
  <c r="F325" i="10"/>
  <c r="F321" i="10"/>
  <c r="F326" i="10"/>
  <c r="F324" i="10"/>
  <c r="F327" i="10"/>
  <c r="F320" i="10"/>
  <c r="F328" i="10"/>
  <c r="F295" i="10"/>
  <c r="F292" i="10"/>
  <c r="F290" i="10"/>
  <c r="F291" i="10"/>
  <c r="F288" i="10"/>
  <c r="F287" i="10"/>
  <c r="F289" i="10"/>
  <c r="F293" i="10"/>
  <c r="F294" i="10"/>
  <c r="F296" i="10"/>
  <c r="F410" i="10"/>
  <c r="F411" i="10"/>
  <c r="E153" i="6"/>
  <c r="F414" i="10"/>
  <c r="F412" i="10"/>
  <c r="F415" i="10"/>
  <c r="F417" i="10"/>
  <c r="E79" i="5"/>
  <c r="E152" i="6"/>
  <c r="F409" i="10"/>
  <c r="F413" i="10"/>
  <c r="E83" i="5"/>
  <c r="E81" i="5"/>
  <c r="E84" i="5"/>
  <c r="E158" i="6"/>
  <c r="E82" i="5"/>
  <c r="E155" i="6"/>
  <c r="F416" i="10"/>
  <c r="E159" i="6"/>
  <c r="E154" i="6"/>
  <c r="E151" i="6"/>
  <c r="F408" i="10"/>
  <c r="E160" i="6"/>
  <c r="E157" i="6"/>
  <c r="E156" i="6"/>
  <c r="E78" i="5"/>
  <c r="E85" i="5"/>
  <c r="E80" i="5"/>
</calcChain>
</file>

<file path=xl/sharedStrings.xml><?xml version="1.0" encoding="utf-8"?>
<sst xmlns="http://schemas.openxmlformats.org/spreadsheetml/2006/main" count="2340" uniqueCount="549">
  <si>
    <t>№</t>
  </si>
  <si>
    <t>Товар</t>
  </si>
  <si>
    <t>Труба КАСАФЛЕКС 163/225 1,6 МПа 160°С СОДК</t>
  </si>
  <si>
    <t>Труба КАСАФЛЕКС 143/200 1,6 МПа 160°С СОДК</t>
  </si>
  <si>
    <t>Труба КАСАФЛЕКС 109/160 1,6 МПа 160°С СОДК</t>
  </si>
  <si>
    <t>Труба КАСАФЛЕКС  86/145 1,6 МПа 160°С СОДК</t>
  </si>
  <si>
    <t>Труба КАСАФЛЕКС  66/125 1,6 МПа 160°С СОДК</t>
  </si>
  <si>
    <t>Труба КАСАФЛЕКС  55/110 1,6 МПа 160°С СОДК</t>
  </si>
  <si>
    <t>Кольцо графитовое уплотнительное DN 163</t>
  </si>
  <si>
    <t>Кольцо графитовое уплотнительное DN 143</t>
  </si>
  <si>
    <t>Кольцо графитовое уплотнительное DN 109</t>
  </si>
  <si>
    <t>Кольцо графитовое уплотнительное DN  86</t>
  </si>
  <si>
    <t>Кольцо графитовое уплотнительное DN  66</t>
  </si>
  <si>
    <t>Кольцо графитовое уплотнительное DN  55</t>
  </si>
  <si>
    <t>Комплект концевой изоляции CSF 110-160</t>
  </si>
  <si>
    <t>Фитинг КАСАФЛЕКС под сварку 163 комплект КТЗ Белтрубпласт</t>
  </si>
  <si>
    <t>Фитинг КАСАФЛЕКС под сварку 143 комплект КТЗ Белтрубпласт</t>
  </si>
  <si>
    <t>Фитинг КАСАФЛЕКС под сварку 109 КТЗ Белтрубпласт</t>
  </si>
  <si>
    <t>Фитинг КАСАФЛЕКС под сварку  86 КТЗ Белтрубпласт</t>
  </si>
  <si>
    <t>Фитинг КАСАФЛЕКС под сварку  66 КТЗ Белтрубпласт</t>
  </si>
  <si>
    <t>Фитинг КАСАФЛЕКС под сварку  55 КТЗ Белтрубпласт</t>
  </si>
  <si>
    <t>Лента сигнальная детекционная "Тепло"</t>
  </si>
  <si>
    <t>Пена для изоляции №10</t>
  </si>
  <si>
    <t>Пена для изоляции №4</t>
  </si>
  <si>
    <t>Пена для изоляции №7</t>
  </si>
  <si>
    <t>Уплотнитель стеновой 225</t>
  </si>
  <si>
    <t>Уплотнитель стеновой 200</t>
  </si>
  <si>
    <t>Уплотнитель стеновой 160</t>
  </si>
  <si>
    <t>Уплотнитель стеновой 145</t>
  </si>
  <si>
    <t>Уплотнитель стеновой 125</t>
  </si>
  <si>
    <t>Уплотнитель стеновой 110</t>
  </si>
  <si>
    <t>Компл. для изоляции тройника 225/160-225/160-225/160</t>
  </si>
  <si>
    <t>Компл. для изоляции тройника 160/90-160/63-160/90</t>
  </si>
  <si>
    <t>Компл. для изоляции тройника 160/125-160/125-160/125</t>
  </si>
  <si>
    <t>Компл. для изоляции тройника 110/63-110/63-110/63</t>
  </si>
  <si>
    <t>Комплект для изоляции стыка 225/160</t>
  </si>
  <si>
    <t>Комплект для изоляции стыка 145х145 L=800</t>
  </si>
  <si>
    <t>Комплект для изоляции стыка 125х125 L=800</t>
  </si>
  <si>
    <t>Комплект для изоляции стыка 110х110 L=800</t>
  </si>
  <si>
    <t>Цена (без НДС), руб</t>
  </si>
  <si>
    <t>Цена (с НДС), руб.</t>
  </si>
  <si>
    <t>Трубопровод</t>
  </si>
  <si>
    <t>Фитинг</t>
  </si>
  <si>
    <t>Кольцо графитовое уплотнительное</t>
  </si>
  <si>
    <t>Уплотнитель стеновой</t>
  </si>
  <si>
    <t>Комплект для изоляции стыка</t>
  </si>
  <si>
    <t>Пена для изоляции</t>
  </si>
  <si>
    <t>Лента сигнальная</t>
  </si>
  <si>
    <t>http://www.polymerteplo.ru/products/</t>
  </si>
  <si>
    <t>Описание продукции</t>
  </si>
  <si>
    <t xml:space="preserve">(параметры эксплуатации: 1,6 МПа; 160 ºС) </t>
  </si>
  <si>
    <t>Комплект для изоляции тройника</t>
  </si>
  <si>
    <t>Кол-во</t>
  </si>
  <si>
    <t>Фитинг обжимной под сварку 160 КТЗ Белтрубпласт</t>
  </si>
  <si>
    <t>Фитинг обжимной под сварку 140 КТЗ Белтрубпласт</t>
  </si>
  <si>
    <t>Фитинг обжимной под сварку 125 КТЗ Белтрубпласт</t>
  </si>
  <si>
    <t>Фитинг обжимной под сварку 110 КТЗ Белтрубпласт</t>
  </si>
  <si>
    <t>Фитинг обжимной под сварку  90 КТЗ Белтрубпласт</t>
  </si>
  <si>
    <t>Фитинг обжимной под сварку  75 КТЗ Белтрубпласт</t>
  </si>
  <si>
    <t>Фитинг обжимной под сварку  63 КТЗ Белтрубпласт</t>
  </si>
  <si>
    <t>Фитинг обжимной под сварку  50 КТЗ Белтрубпласт</t>
  </si>
  <si>
    <t>Муфта обжимная 160 нерж. без гильз КТЗ Белтрубпласт</t>
  </si>
  <si>
    <t>Муфта обжимная 140 нерж. без гильз КТЗ Белтрубпласт</t>
  </si>
  <si>
    <t>Муфта обжимная 125 нерж. без гильз КТЗ Белтрубпласт</t>
  </si>
  <si>
    <t>Муфта обжимная 110 нерж. без гильз КТЗ Белтрубпласт</t>
  </si>
  <si>
    <t>Муфта обжимная  90 нерж. без гильз КТЗ Белтрубпласт</t>
  </si>
  <si>
    <t>Муфта обжимная  75 нерж. без гильз КТЗ Белтрубпласт</t>
  </si>
  <si>
    <t>Муфта обжимная  63 нерж. без гильз КТЗ Белтрубпласт</t>
  </si>
  <si>
    <t>Муфта обжимная  50 нерж. без гильз КТЗ Белтрубпласт</t>
  </si>
  <si>
    <t>Гильза обжимная 160 нерж. КТЗ Белтрубпласт</t>
  </si>
  <si>
    <t>Гильза обжимная 140 нерж. КТЗ Белтрубпласт</t>
  </si>
  <si>
    <t>Гильза обжимная 125 нерж. КТЗ Белтрубпласт</t>
  </si>
  <si>
    <t>Гильза обжимная 110 нерж. КТЗ Белтрубпласт</t>
  </si>
  <si>
    <t>Гильза обжимная  90 нерж. КТЗ Белтрубпласт</t>
  </si>
  <si>
    <t>Гильза обжимная  63 нерж. КТЗ Белтрубпласт</t>
  </si>
  <si>
    <t>Гильза обжимная  50 нерж. КТЗ Белтрубпласт</t>
  </si>
  <si>
    <t>Труба Изопрофлекс-115А/1,6 160/225 Р 1,6 МПа</t>
  </si>
  <si>
    <t>Труба Изопрофлекс-115А/1,6 140/200 Р 1,6 МПа</t>
  </si>
  <si>
    <t>Труба Изопрофлекс-115А/1,6 125/180 Р 1,6 МПа</t>
  </si>
  <si>
    <t>Труба Изопрофлекс-115А/1,6 110/160 Р 1,6 МПа</t>
  </si>
  <si>
    <t>Труба Изопрофлекс-115А/1,6  90/145 Р 1,6 МПа</t>
  </si>
  <si>
    <t>Труба Изопрофлекс-115А/1,6  75/125 Р 1,6 МПа</t>
  </si>
  <si>
    <t>Труба Изопрофлекс-115А/1,6  63/110 Р 1,6 МПа</t>
  </si>
  <si>
    <t>Труба Изопрофлекс-115А/1,6  50/100 Р 1,6 МПа</t>
  </si>
  <si>
    <t>Лента сигнальная "Тепло"</t>
  </si>
  <si>
    <t>Уплотнитель стеновой 180</t>
  </si>
  <si>
    <t>Уплотнитель стеновой 100</t>
  </si>
  <si>
    <t>Компл. для изоляции тройника 180/100-180/100-180/100</t>
  </si>
  <si>
    <t>Комплект для изоляции стыка 100х100 L=800</t>
  </si>
  <si>
    <t>Предохранитель концевой</t>
  </si>
  <si>
    <t>Гильза</t>
  </si>
  <si>
    <t>Гильза обжимная  75 нерж. КТЗ Белтрубпласт</t>
  </si>
  <si>
    <t xml:space="preserve">(параметры эксплуатации: 1,6 МПа; 115 ºС) </t>
  </si>
  <si>
    <t>Тройник обжимной 160 нерж. без гильз КТЗ Белтрубпласт</t>
  </si>
  <si>
    <t>Тройник обжимной 140 нерж. без гильз КТЗ Белтрубпласт</t>
  </si>
  <si>
    <t>Тройник обжимной 125 нерж. без гильз КТЗ Белтрубпласт</t>
  </si>
  <si>
    <t>Тройник обжимной 110 нерж. без гильз КТЗ Белтрубпласт</t>
  </si>
  <si>
    <t>Тройник обжимной  90 нерж. без гильз КТЗ Белтрубпласт</t>
  </si>
  <si>
    <t>Тройник обжимной  75 нерж. без гильз КТЗ Белтрубпласт</t>
  </si>
  <si>
    <t>Тройник обжимной  63 нерж. без гильз КТЗ Белтрубпласт</t>
  </si>
  <si>
    <t>Тройник обжимной  50 нерж. без гильз КТЗ Белтрубпласт</t>
  </si>
  <si>
    <t>м.</t>
  </si>
  <si>
    <t>шт.</t>
  </si>
  <si>
    <r>
      <t xml:space="preserve">Предохранитель концевой </t>
    </r>
    <r>
      <rPr>
        <b/>
        <sz val="12"/>
        <rFont val="Times New Roman"/>
        <family val="1"/>
        <charset val="204"/>
      </rPr>
      <t>REC250</t>
    </r>
    <r>
      <rPr>
        <sz val="12"/>
        <rFont val="Times New Roman"/>
        <family val="1"/>
        <charset val="204"/>
      </rPr>
      <t xml:space="preserve"> 160/200, 160/225</t>
    </r>
  </si>
  <si>
    <r>
      <t xml:space="preserve">Предохранитель концевой </t>
    </r>
    <r>
      <rPr>
        <b/>
        <sz val="12"/>
        <rFont val="Times New Roman"/>
        <family val="1"/>
        <charset val="204"/>
      </rPr>
      <t>REC225</t>
    </r>
    <r>
      <rPr>
        <sz val="12"/>
        <rFont val="Times New Roman"/>
        <family val="1"/>
        <charset val="204"/>
      </rPr>
      <t xml:space="preserve"> 90/160, 110/145, 110/160, 125/160, 125/180, 140/180, 140/200, 140/225</t>
    </r>
  </si>
  <si>
    <r>
      <t xml:space="preserve">Предохранитель концевой </t>
    </r>
    <r>
      <rPr>
        <b/>
        <sz val="12"/>
        <rFont val="Times New Roman"/>
        <family val="1"/>
        <charset val="204"/>
      </rPr>
      <t>REC140</t>
    </r>
    <r>
      <rPr>
        <sz val="12"/>
        <rFont val="Times New Roman"/>
        <family val="1"/>
        <charset val="204"/>
      </rPr>
      <t xml:space="preserve"> 63/100, 63/110, 75/110, 75/125, 90/125, 90/145</t>
    </r>
  </si>
  <si>
    <r>
      <t xml:space="preserve">Предохранитель концевой </t>
    </r>
    <r>
      <rPr>
        <b/>
        <sz val="12"/>
        <rFont val="Times New Roman"/>
        <family val="1"/>
        <charset val="204"/>
      </rPr>
      <t>REC110</t>
    </r>
    <r>
      <rPr>
        <sz val="12"/>
        <rFont val="Times New Roman"/>
        <family val="1"/>
        <charset val="204"/>
      </rPr>
      <t xml:space="preserve"> 40/75, 50/90, 50/100, 50/110</t>
    </r>
  </si>
  <si>
    <t>Рем. комплект изоляции</t>
  </si>
  <si>
    <t>Лента термоусаживаемая WPC65M-17x100-RL</t>
  </si>
  <si>
    <t>Пластины замковые</t>
  </si>
  <si>
    <t>info@polymerteplo.ru</t>
  </si>
  <si>
    <t>Написать письмо</t>
  </si>
  <si>
    <t xml:space="preserve">(параметры эксплуатации: 1,0 МПа; 115 ºС) </t>
  </si>
  <si>
    <t>Пресс-фитинг с ПВ под сварку 160 (Т) КТЗ Белтрубпласт</t>
  </si>
  <si>
    <t>Пресс-фитинг с ПВ под сварку 140 (Т) КТЗ Белтрубпласт</t>
  </si>
  <si>
    <t>Пресс-фитинг с ПВ под сварку 125 (Т) КТЗ Белтрубпласт</t>
  </si>
  <si>
    <t>Пресс-фитинг с ПВ под сварку 110 (Т) КТЗ Белтрубпласт</t>
  </si>
  <si>
    <t>Пресс-фитинг с ПВ под сварку  90 (Т) КТЗ Белтрубпласт</t>
  </si>
  <si>
    <t>Пресс-фитинг с ПВ под сварку  75 (Т) КТЗ Белтрубпласт</t>
  </si>
  <si>
    <t>Пресс-фитинг с ПВ под сварку  63 (Т) КТЗ Белтрубпласт</t>
  </si>
  <si>
    <t>Пресс-фитинг с ПВМ под сварку  50 (Т) КТЗ Белтрубпласт</t>
  </si>
  <si>
    <t>Пресс-тройник с ПВ 160 нерж. КТЗ Белтрубпласт</t>
  </si>
  <si>
    <t>Пресс-тройник с ПВ 140 нерж. КТЗ Белтрубпласт</t>
  </si>
  <si>
    <t>Пресс-тройник с ПВ 125 нерж. КТЗ Белтрубпласт</t>
  </si>
  <si>
    <t>Пресс-тройник с ПВ 110 нерж. КТЗ Белтрубпласт</t>
  </si>
  <si>
    <t>Пресс-тройник с ПВ  90 нерж. КТЗ Белтрубпласт</t>
  </si>
  <si>
    <t>Пресс-тройник с ПВ  75 нерж. КТЗ Белтрубпласт</t>
  </si>
  <si>
    <t>Пресс-тройник с ПВ  63 нерж. КТЗ Белтрубпласт</t>
  </si>
  <si>
    <t>Пресс-тройник с ПВМ  50 нерж. КТЗ Белтрубпласт</t>
  </si>
  <si>
    <t>Пресс-муфта с ПВ 160 нерж. КТЗ Белтрубпласт</t>
  </si>
  <si>
    <t>Пресс-муфта с ПВ 140 нерж. КТЗ Белтрубпласт</t>
  </si>
  <si>
    <t>Пресс-муфта с ПВ 125 нерж. КТЗ Белтрубпласт</t>
  </si>
  <si>
    <t>Пресс-муфта с ПВ 110 нерж. КТЗ Белтрубпласт</t>
  </si>
  <si>
    <t>Пресс-муфта с ПВ  90 нерж. КТЗ Белтрубпласт</t>
  </si>
  <si>
    <t>Пресс-муфта с ПВ  75 нерж. КТЗ Белтрубпласт</t>
  </si>
  <si>
    <t>Пресс-муфта с ПВ  63 нерж. КТЗ Белтрубпласт</t>
  </si>
  <si>
    <t>Пресс-муфта с ПВМ  50 нерж. КТЗ Белтрубпласт</t>
  </si>
  <si>
    <t>Втулка полимерная 160 КТЗ Белтрубпласт</t>
  </si>
  <si>
    <t>Втулка полимерная 140 КТЗ Белтрубпласт</t>
  </si>
  <si>
    <t>Втулка полимерная 125 КТЗ Белтрубпласт</t>
  </si>
  <si>
    <t>Втулка полимерная 110 КТЗ Белтрубпласт</t>
  </si>
  <si>
    <t>Втулка полимерная  90 КТЗ Белтрубпласт</t>
  </si>
  <si>
    <t>Втулка полимерная  75 КТЗ Белтрубпласт</t>
  </si>
  <si>
    <t>Втулка полимерная  63 КТЗ Белтрубпласт</t>
  </si>
  <si>
    <t>Втулка полимерная  50 КТЗ Белтрубпласт</t>
  </si>
  <si>
    <t>Труба Изопрофлекс-115А 160/225 Р 1,0 МПа</t>
  </si>
  <si>
    <t>Труба Изопрофлекс-115А 140/200 Р 1,0 МПа</t>
  </si>
  <si>
    <t>Труба Изопрофлекс-115А 125/180 Р 1,0 МПа</t>
  </si>
  <si>
    <t>Труба Изопрофлекс-115А 110/160 Р 1,0 МПа</t>
  </si>
  <si>
    <t>Труба Изопрофлекс-115А  90/145 Р 1,0 МПа</t>
  </si>
  <si>
    <t>Труба Изопрофлекс-115А  75/125 Р 1,0 МПа</t>
  </si>
  <si>
    <t>Труба Изопрофлекс-115А  63/110 Р 1,0 МПа</t>
  </si>
  <si>
    <t>Труба Изопрофлекс-115А  50/100 Р 1,0 МПа</t>
  </si>
  <si>
    <t>Втулка полимерная</t>
  </si>
  <si>
    <t>Инструмент</t>
  </si>
  <si>
    <t>Комплект гидравлического инструмента  25-110 КТЗ Белтрубпласт</t>
  </si>
  <si>
    <t>Комплект гидравлического инструмента 125-160 КТЗ Белтрубпласт</t>
  </si>
  <si>
    <t>Цены на трубопроводы и комплектующие:</t>
  </si>
  <si>
    <t xml:space="preserve">(параметры эксплуатации: 1,0 МПа; 95 ºС) </t>
  </si>
  <si>
    <t>ИЗОПРОФЛЕКС-95А и ИЗОПРОФЛЕКС-95А ПЛЮС</t>
  </si>
  <si>
    <t>Труба Изопрофлекс-А 160/200 Р 1,0 МПа</t>
  </si>
  <si>
    <t>Труба Изопрофлекс-А 140/180 Р 1,0 МПа</t>
  </si>
  <si>
    <t>Труба Изопрофлекс-А 125/160 Р 1,0 МПа</t>
  </si>
  <si>
    <t>Труба Изопрофлекс-А 110/145 Р 1,0 МПа</t>
  </si>
  <si>
    <t>Труба Изопрофлекс-А  90/125 Р 1,0 МПа</t>
  </si>
  <si>
    <t>Труба Изопрофлекс-А  75/110 Р 1,0 МПа</t>
  </si>
  <si>
    <t>Труба Изопрофлекс-А  63/100 Р 1,0 МПа</t>
  </si>
  <si>
    <t>Труба Изопрофлекс-А  50/90 Р 1,0 МПа</t>
  </si>
  <si>
    <t>Труба Изопрофлекс-А  40/75 Р 1,0 МПа</t>
  </si>
  <si>
    <t>Труба Изопрофлекс-А 225/315 Плюс Р 1,0 Мпа</t>
  </si>
  <si>
    <t>Труба Изопрофлекс-А 160/225 Плюс Р 1,0 МПа</t>
  </si>
  <si>
    <t>Труба Изопрофлекс-А 140/200 Плюс Р 1,0 МПа</t>
  </si>
  <si>
    <t>Труба Изопрофлекс-А 125/180 Плюс Р 1,0 МПа</t>
  </si>
  <si>
    <t>Труба Изопрофлекс-А 110/160 Плюс Р 1,0 МПа</t>
  </si>
  <si>
    <t>Труба Изопрофлекс-А  90/145 Плюс Р 1,0 МПа</t>
  </si>
  <si>
    <t>Труба Изопрофлекс-А  75/125 Плюс Р 1,0 МПа</t>
  </si>
  <si>
    <t>Труба Изопрофлекс-А  63/110 Плюс Р 1,0 МПа</t>
  </si>
  <si>
    <t>Труба Изопрофлекс-А  50/100 Плюс Р 1,0 МПа</t>
  </si>
  <si>
    <t>Труба Изопрофлекс-А  40/90 Плюс Р 1,0 МПа</t>
  </si>
  <si>
    <t>Фитинг обжимной под сварку 225 КТЗ Белтрубпласт</t>
  </si>
  <si>
    <t>Муфта обжимная 225 нерж. без гильз КТЗ Белтрубпласт</t>
  </si>
  <si>
    <t>Гильза обжимная 225 нерж. КТЗ Белтрубпласт</t>
  </si>
  <si>
    <t>Пресс-фитинг с ПВ под сварку  40 (Т) КТЗ Белтрубпласт</t>
  </si>
  <si>
    <t>Пресс-тройник с ПВ  40 нерж. КТЗ Белтрубпласт</t>
  </si>
  <si>
    <t>Пресс-муфта с ПВ  40 нерж. КТЗ Белтрубпласт</t>
  </si>
  <si>
    <t>Втулка полимерная  40 КТЗ Белтрубпласт</t>
  </si>
  <si>
    <t>Уплотнитель стеновой  90</t>
  </si>
  <si>
    <t>Уплотнитель стеновой  75</t>
  </si>
  <si>
    <t>Уплотнитель стеновой 315</t>
  </si>
  <si>
    <t>Комплект для изоляции стыка 315х315 L=1300</t>
  </si>
  <si>
    <t>Комплект для изоляции стыка  90х90 L=800</t>
  </si>
  <si>
    <t>Комплект для изоляции стыка  75х75 L=800</t>
  </si>
  <si>
    <t>Муфта*</t>
  </si>
  <si>
    <t>Тройник*</t>
  </si>
  <si>
    <t>*</t>
  </si>
  <si>
    <t>возможно изготовление редукционных изделей (с разными входными и выходными диаметрами)</t>
  </si>
  <si>
    <t>Фитинг**</t>
  </si>
  <si>
    <t>**</t>
  </si>
  <si>
    <t>возможно изготовление из нерж.стали</t>
  </si>
  <si>
    <t>Трубопровод с увеличенной тепловой изоляцией***</t>
  </si>
  <si>
    <t>***</t>
  </si>
  <si>
    <t xml:space="preserve">(параметры эксплуатации: 1,0 МПа; 75 ºС) </t>
  </si>
  <si>
    <t>Труба Изопрофлекс-75А 160/200 Р 1,0 МПа</t>
  </si>
  <si>
    <t>Труба Изопрофлекс-75А 140/180 Р 1,0 МПа</t>
  </si>
  <si>
    <t>Труба Изопрофлекс-75А 125/160 Р 1,0 МПа</t>
  </si>
  <si>
    <t>Труба Изопрофлекс-75А 110/145 Р 1,0 МПа</t>
  </si>
  <si>
    <t>Труба Изопрофлекс-75А  90/125 Р 1,0 МПа</t>
  </si>
  <si>
    <t>Труба Изопрофлекс-75А  75/110 Р 1,0 МПа</t>
  </si>
  <si>
    <t>Труба Изопрофлекс-75А  63/100 Р 1,0 МПа</t>
  </si>
  <si>
    <t>Труба Изопрофлекс-75А  50/90 Р 1,0 МПа</t>
  </si>
  <si>
    <t>Труба Изопрофлекс-75А  40/75 Р 1,0 МПа</t>
  </si>
  <si>
    <t>ИЗОПРОФЛЕКС, ИЗОПРОФЛЕКС-Тандем, ИЗОПРОФЛЕКС-Квадрига</t>
  </si>
  <si>
    <t xml:space="preserve">(параметры эксплуатации: 0,6 МПа; 95 ºС) </t>
  </si>
  <si>
    <t>Труба Изопрофлекс 110/160 Р 0,6 МПа</t>
  </si>
  <si>
    <t>Труба Изопрофлекс  90/140 Р 0,6 МПа</t>
  </si>
  <si>
    <t>Труба Изопрофлекс  75/125 Р 0,6 МПа</t>
  </si>
  <si>
    <t>Труба Изопрофлекс  63/110 Р 0,6 МПа</t>
  </si>
  <si>
    <t>Труба Изопрофлекс  50/90 Р 0,6 МПа</t>
  </si>
  <si>
    <t>Труба Изопрофлекс  40/75 Р 0,6 МПа</t>
  </si>
  <si>
    <t>Труба Изопрофлекс  32/75 Плюс Р 0,6 МПа</t>
  </si>
  <si>
    <t>Труба Изопрофлекс  25/63 Р 0,6 МПа</t>
  </si>
  <si>
    <t>Труба Изопрофлекс Тандем 63+63/180 Р 0,6 МПа</t>
  </si>
  <si>
    <t>Труба Изопрофлекс Тандем 50+50/160 Р 0,6 МПа</t>
  </si>
  <si>
    <t>Труба Изопрофлекс Тандем 40+40/125 Р 0,6 МПа</t>
  </si>
  <si>
    <t>Труба Изопрофлекс Тандем 32+32/110 Р 0,6 МПа</t>
  </si>
  <si>
    <t>Труба Изопрофлекс Тандем 25+25/90 Р 0,6 МПа</t>
  </si>
  <si>
    <t>Труба Изопрофлекс Квадрига 40+40 SDR11 Р 0,6 МПа 40+32 SDR7,4 Р 1,0 МПа/160</t>
  </si>
  <si>
    <t>Труба Изопрофлекс Квадрига 32+32 SDR11 Р 0,6 МПа 32+25 SDR7,4 Р 1,0 МПа/145</t>
  </si>
  <si>
    <t>Труба Изопрофлекс Квадрига 25+25 SDR11 Р 0,6 МПа 25+20 SDR7,4 Р 1,0 МПа/145</t>
  </si>
  <si>
    <t>Трубопровод (одна труба в оболочке)</t>
  </si>
  <si>
    <t>Трубопровод (две трубы в оболочке)</t>
  </si>
  <si>
    <t>Трубопровод (четыре трубы в оболочке)</t>
  </si>
  <si>
    <t>Пресс-фитинг под сварку 110 (Р) КТЗ Белтрубпласт</t>
  </si>
  <si>
    <t>Пресс-фитинг под сварку  90 (Р) КТЗ Белтрубпласт</t>
  </si>
  <si>
    <t>Пресс-фитинг под сварку  75 (Р) КТЗ Белтрубпласт</t>
  </si>
  <si>
    <t>Пресс-фитинг под сварку  63 (Р) КТЗ Белтрубпласт</t>
  </si>
  <si>
    <t>Пресс-фитинг под сварку  50 (Р) КТЗ Белтрубпласт</t>
  </si>
  <si>
    <t>Пресс-фитинг под сварку  40 (Р) КТЗ Белтрубпласт</t>
  </si>
  <si>
    <t>Пресс-фитинг под сварку  32 (Р) КТЗ Белтрубпласт</t>
  </si>
  <si>
    <t>Пресс-фитинг под сварку  25 (Р) КТЗ Белтрубпласт</t>
  </si>
  <si>
    <t>Пресс-тройник 110 нерж. без гильз КТЗ Белтрубпласт</t>
  </si>
  <si>
    <t>Пресс-тройник  90 нерж. без гильз КТЗ Белтрубпласт</t>
  </si>
  <si>
    <t>Пресс-тройник  75 нерж. без гильз КТЗ Белтрубпласт</t>
  </si>
  <si>
    <t>Пресс-тройник  63 нерж. без гильз КТЗ Белтрубпласт</t>
  </si>
  <si>
    <t>Пресс-тройник  50 нерж. без гильз КТЗ Белтрубпласт</t>
  </si>
  <si>
    <t>Пресс-тройник  40 нерж. без гильз КТЗ Белтрубпласт</t>
  </si>
  <si>
    <t>Пресс-тройник  32 нерж. без гильз КТЗ Белтрубпласт</t>
  </si>
  <si>
    <t>Пресс-тройник  25 нерж. без гильз КТЗ Белтрубпласт</t>
  </si>
  <si>
    <t>Пресс-муфта 110 нерж. без гильз КТЗ Белтрубпласт</t>
  </si>
  <si>
    <t>Пресс-муфта  90 нерж. без гильз КТЗ Белтрубпласт</t>
  </si>
  <si>
    <t>Пресс-муфта  75 нерж. без гильз КТЗ Белтрубпласт</t>
  </si>
  <si>
    <t>Пресс-муфта  63 нерж. без гильз КТЗ Белтрубпласт</t>
  </si>
  <si>
    <t>Пресс-муфта  50 нерж. без гильз КТЗ Белтрубпласт</t>
  </si>
  <si>
    <t>Пресс-муфта  40 нерж. без гильз КТЗ Белтрубпласт</t>
  </si>
  <si>
    <t>Пресс-муфта  32 нерж. без гильз КТЗ Белтрубпласт</t>
  </si>
  <si>
    <t>Пресс-муфта  25 нерж. без гильз КТЗ Белтрубпласт</t>
  </si>
  <si>
    <t>Гильза надвижная 110 (Р) нерж. КТЗ Белтрубпласт</t>
  </si>
  <si>
    <t>Гильза надвижная  90 (Р) нерж. КТЗ Белтрубпласт</t>
  </si>
  <si>
    <t>Гильза надвижная  75 (Р) нерж. КТЗ Белтрубпласт</t>
  </si>
  <si>
    <t>Гильза надвижная  63 (Р) нерж. КТЗ Белтрубпласт</t>
  </si>
  <si>
    <t>Гильза надвижная  50 (Р) нерж. КТЗ Белтрубпласт</t>
  </si>
  <si>
    <t>Гильза надвижная  40 (Р) нерж. КТЗ Белтрубпласт</t>
  </si>
  <si>
    <t>Гильза надвижная  32 (Р) нерж. КТЗ Белтрубпласт</t>
  </si>
  <si>
    <t>Гильза надвижная  25 (Р) нерж. КТЗ Белтрубпласт</t>
  </si>
  <si>
    <t>Фитинг компрессионный под сварку 110х10,0 HL</t>
  </si>
  <si>
    <t>Фитинг компрессионный под сварку  90х8,2 HL</t>
  </si>
  <si>
    <t>Фитинг компрессионный под сварку  75х6,8 HL</t>
  </si>
  <si>
    <t>Фитинг компрессионный под сварку  63х5,8 HL</t>
  </si>
  <si>
    <t>Фитинг компрессионный с НР  90х8,2-3" HL</t>
  </si>
  <si>
    <t>Фитинг компрессионный с НР  75х6,8-2 1/2" HL</t>
  </si>
  <si>
    <t>Фитинг компрессионный с НР  63х5,8-2" HL</t>
  </si>
  <si>
    <t>Фитинг компрессионный с НР  50х4,6-1 1/2" HL</t>
  </si>
  <si>
    <t>Фитинг компрессионный с НР  40х5,5-1 1/4" HL</t>
  </si>
  <si>
    <t>Фитинг компрессионный с НР  40х3,7-1 1/4" HL</t>
  </si>
  <si>
    <t>Фитинг компрессионный с НР  32х4,4-1 1/4" HL</t>
  </si>
  <si>
    <t>Фитинг компрессионный с НР  25х3,5-3/4" HL</t>
  </si>
  <si>
    <t>Фитинг компрессионный с НР  25х2,3-1" HL</t>
  </si>
  <si>
    <t>Соединитель прямой НР 3/4" х 20 (2,8) компр.</t>
  </si>
  <si>
    <t>Фитинг(пресс)**</t>
  </si>
  <si>
    <t>Фитинг(компрессионный)</t>
  </si>
  <si>
    <r>
      <t xml:space="preserve">Предохранитель концевой </t>
    </r>
    <r>
      <rPr>
        <b/>
        <sz val="12"/>
        <rFont val="Times New Roman"/>
        <family val="1"/>
        <charset val="204"/>
      </rPr>
      <t>REC90</t>
    </r>
    <r>
      <rPr>
        <sz val="12"/>
        <rFont val="Times New Roman"/>
        <family val="1"/>
        <charset val="204"/>
      </rPr>
      <t xml:space="preserve"> 25/63, 32/75, 32/90</t>
    </r>
  </si>
  <si>
    <t>Предохранитель концевой (одна труба в оболочке)</t>
  </si>
  <si>
    <t>Предохранитель концевой (две трубы в оболочке)</t>
  </si>
  <si>
    <t>Предохранитель концевой CSS2-90 (63+63)/180</t>
  </si>
  <si>
    <t>Предохранитель концевой CSS2-70 (50+50)/160</t>
  </si>
  <si>
    <t>Предохранитель концевой CSS2-30 (32+32)/110-(40+40)/125</t>
  </si>
  <si>
    <t>Предохранитель концевой CSS2-10 (25+25)/90</t>
  </si>
  <si>
    <t>Уплотнитель стеновой  63</t>
  </si>
  <si>
    <t>Уплотнитель стеновой 140</t>
  </si>
  <si>
    <t>Комплект для изоляции стыка  63х63 L=800</t>
  </si>
  <si>
    <t>Комплект для изоляции стыка 140х140 L=800</t>
  </si>
  <si>
    <t>Возможно изготовление из нерж.стали</t>
  </si>
  <si>
    <t>!!!</t>
  </si>
  <si>
    <t>Дополнительно:</t>
  </si>
  <si>
    <t xml:space="preserve">(холодное водоснабжение и водоотведение) </t>
  </si>
  <si>
    <t>Кабель саморегулирующийся нагревательный 15НТР2-ВТ</t>
  </si>
  <si>
    <t>Комплект для заделки нагр. кабеля ТКТ/М</t>
  </si>
  <si>
    <t>Контроллер TSTAB</t>
  </si>
  <si>
    <t>https://www.polyplastic.ru/</t>
  </si>
  <si>
    <t>Соединительные детали: муфта, втулка, фланец, тройник, отвод и т.д.</t>
  </si>
  <si>
    <t>Комплект для обогрева</t>
  </si>
  <si>
    <t>Сварочный аппарат ТРАССА М с SD картой в транспортировочном контейнере</t>
  </si>
  <si>
    <t>Фитинг** (гильза и полимерная втулка в комплекте)</t>
  </si>
  <si>
    <t>Муфта* (гильзы и полимерные втулки в комплекте)</t>
  </si>
  <si>
    <t>Тройник* (гильзы и полимерные втулки в комплекте)</t>
  </si>
  <si>
    <t>Трубопровод КАСАФЛЕКС</t>
  </si>
  <si>
    <t>Трубопровод Изопрофлекс-115А/1,6</t>
  </si>
  <si>
    <t>Трубопровод Изопрофлекс-115А</t>
  </si>
  <si>
    <t>Трубопровод Изопрофлекс-А</t>
  </si>
  <si>
    <t>Трубопровод Изопрофлекс-А ПЛЮС</t>
  </si>
  <si>
    <t>Трубопровод Изопрофлекс-75А</t>
  </si>
  <si>
    <t>Трубопровод Изопрофлекс (одна труба в оболочке)</t>
  </si>
  <si>
    <t>Трубопровод Изопрофлекс Тандем (две трубы в оболочке)</t>
  </si>
  <si>
    <t>Трубопровод Изопрофлекс Квадрига (четыре трубы в оболочке)</t>
  </si>
  <si>
    <t>Фитинг обжимной под сварку</t>
  </si>
  <si>
    <t>Пресс-фитинг с ПВ под сварку</t>
  </si>
  <si>
    <t>Муфта обжимная</t>
  </si>
  <si>
    <t>Тройник обжимной</t>
  </si>
  <si>
    <t>Гильза обжимная</t>
  </si>
  <si>
    <t>Пресс-муфта с ПВ</t>
  </si>
  <si>
    <t>Пресс-тройник с ПВ</t>
  </si>
  <si>
    <t>Пресс-муфта</t>
  </si>
  <si>
    <t>Пресс-тройник</t>
  </si>
  <si>
    <t>Гильза надвижная (Р)</t>
  </si>
  <si>
    <t>Комплект для изоляции тройника (Изопрофлекс-115А/1,6)</t>
  </si>
  <si>
    <t xml:space="preserve"> ИЗОПРОФЛЕКС АРКТИК-У</t>
  </si>
  <si>
    <r>
      <t xml:space="preserve">Предохранитель концевой </t>
    </r>
    <r>
      <rPr>
        <b/>
        <sz val="12"/>
        <rFont val="Times New Roman"/>
        <family val="1"/>
        <charset val="204"/>
      </rPr>
      <t>DHEC2800</t>
    </r>
    <r>
      <rPr>
        <sz val="12"/>
        <rFont val="Times New Roman"/>
        <family val="1"/>
        <charset val="204"/>
      </rPr>
      <t xml:space="preserve"> 225/270</t>
    </r>
  </si>
  <si>
    <t>Комплект гидравлического инструмента</t>
  </si>
  <si>
    <t>Пресс-фитинг под сварку 160 (Т) КТЗ Белтрубпласт</t>
  </si>
  <si>
    <t>Пресс-фитинг под сварку 140 (Т) КТЗ Белтрубпласт</t>
  </si>
  <si>
    <t>Пресс-фитинг под сварку 125 (Т) КТЗ Белтрубпласт</t>
  </si>
  <si>
    <t>Пресс-фитинг под сварку 110 (Т) КТЗ Белтрубпласт</t>
  </si>
  <si>
    <t>Пресс-фитинг под сварку  90 (Т) КТЗ Белтрубпласт</t>
  </si>
  <si>
    <t>Пресс-фитинг под сварку  75 (Т) КТЗ Белтрубпласт</t>
  </si>
  <si>
    <t>Пресс-фитинг под сварку  63 (Т) КТЗ Белтрубпласт</t>
  </si>
  <si>
    <t>Пресс-фитинг под сварку  50 (Т) КТЗ Белтрубпласт</t>
  </si>
  <si>
    <t>Пресс-фитинг под сварку  40 (Т) КТЗ Белтрубпласт</t>
  </si>
  <si>
    <t>Гильза надвижная 160 (Т) нерж. КТЗ Белтрубпласт</t>
  </si>
  <si>
    <t>Гильза надвижная 140 (Т) нерж. КТЗ Белтрубпласт</t>
  </si>
  <si>
    <t>Гильза надвижная 125 (Т) нерж. КТЗ Белтрубпласт</t>
  </si>
  <si>
    <t>Гильза надвижная 110 (Т) нерж. КТЗ Белтрубпласт</t>
  </si>
  <si>
    <t>Гильза надвижная  90 (Т) нерж. КТЗ Белтрубпласт</t>
  </si>
  <si>
    <t>Гильза надвижная  75 (Т) нерж. КТЗ Белтрубпласт</t>
  </si>
  <si>
    <t>Гильза надвижная  63 (Т) нерж. КТЗ Белтрубпласт</t>
  </si>
  <si>
    <t>Гильза надвижная  50 (Т) нерж. КТЗ Белтрубпласт</t>
  </si>
  <si>
    <t>Гильза надвижная  40 (Т) нерж. КТЗ Белтрубпласт</t>
  </si>
  <si>
    <t>Пресс-муфта 160 нерж. без гильз КТЗ Белтрубпласт</t>
  </si>
  <si>
    <t>Пресс-муфта 140 нерж. без гильз КТЗ Белтрубпласт</t>
  </si>
  <si>
    <t>Пресс-муфта 125 нерж. без гильз КТЗ Белтрубпласт</t>
  </si>
  <si>
    <t>Пресс-тройник 160 нерж. без гильз КТЗ Белтрубпласт</t>
  </si>
  <si>
    <t>Пресс-тройник 140 нерж. без гильз КТЗ Белтрубпласт</t>
  </si>
  <si>
    <t>Пресс-тройник 125 нерж. без гильз КТЗ Белтрубпласт</t>
  </si>
  <si>
    <t>Пресс-фитинг под сварку (Р)</t>
  </si>
  <si>
    <t>Пресс-фитинг под сварку (Т)</t>
  </si>
  <si>
    <t>Гильза надвижная (Т)</t>
  </si>
  <si>
    <t>Концевая изоляция для Д 55/110 ÷ 109/160</t>
  </si>
  <si>
    <t>Муфта с ПВ* (гильзы и полимерные втулки в комплекте)</t>
  </si>
  <si>
    <t>Тройник с ПВ* (гильзы и полимерные втулки в комплекте)</t>
  </si>
  <si>
    <t>Пресс-тройник*</t>
  </si>
  <si>
    <t>Пресс-муфта*</t>
  </si>
  <si>
    <t>Пресс-фитинг под сварку** (Т)</t>
  </si>
  <si>
    <t>для районов крайнего севера с вечномерзлыми грунтами</t>
  </si>
  <si>
    <t>НИЖЕ НЕ ДОБАВЛЯТЬ</t>
  </si>
  <si>
    <t>Пресс-отвод 90 гр. 160 нерж. без гильз КТЗ Белтрубпласт</t>
  </si>
  <si>
    <t>Пресс-отвод 90 гр. 140 нерж. без гильз КТЗ Белтрубпласт</t>
  </si>
  <si>
    <t>Пресс-отвод 90 гр. 125 нерж. без гильз КТЗ Белтрубпласт</t>
  </si>
  <si>
    <t>Пресс-отвод 90 гр. 110 нерж. без гильз КТЗ Белтрубпласт</t>
  </si>
  <si>
    <t>Пресс-отвод 90 гр.  90 нерж. без гильз КТЗ Белтрубпласт</t>
  </si>
  <si>
    <t>Пресс-отвод 90 гр.  75 нерж. без гильз КТЗ Белтрубпласт</t>
  </si>
  <si>
    <t>Пресс-отвод 90 гр.  63 нерж. без гильз КТЗ Белтрубпласт</t>
  </si>
  <si>
    <t>Пресс-отвод 90 гр.  50 нерж. без гильз КТЗ Белтрубпласт</t>
  </si>
  <si>
    <t>Пресс-отвод 90 гр.  40 (Т) нерж. без гильз КТЗ Белтрубпласт</t>
  </si>
  <si>
    <t>Пресс-отвод 90 гр.  32 нерж. без гильз КТЗ Белтрубпласт</t>
  </si>
  <si>
    <t>Пресс-отвод 90 гр.  25 нерж. без гильз КТЗ Белтрубпласт</t>
  </si>
  <si>
    <t>Комплект для изоляции отвода 160/90</t>
  </si>
  <si>
    <t>Комплект для изоляции отвода 225/160</t>
  </si>
  <si>
    <t>Пресс-фитинг под сварку 160 (Т) нерж. КТЗ Белтрубпласт</t>
  </si>
  <si>
    <t>Пресс-фитинг под сварку 140 (Т) нерж. КТЗ Белтрубпласт</t>
  </si>
  <si>
    <t>Пресс-фитинг под сварку 125 (Т) нерж. КТЗ Белтрубпласт</t>
  </si>
  <si>
    <t>Пресс-фитинг под сварку 110 (Т) нерж. КТЗ Белтрубпласт</t>
  </si>
  <si>
    <t>Пресс-фитинг под сварку  90 (Т) нерж. КТЗ Белтрубпласт</t>
  </si>
  <si>
    <t>Пресс-фитинг под сварку  75 (Т) нерж. КТЗ Белтрубпласт</t>
  </si>
  <si>
    <t>Пресс-фитинг под сварку  63 (Т) нерж. КТЗ Белтрубпласт</t>
  </si>
  <si>
    <t>Пресс-фитинг под сварку  50 (Т) нерж. КТЗ Белтрубпласт</t>
  </si>
  <si>
    <t>Пресс-фитинг под сварку  40 (Т) нерж. КТЗ Белтрубпласт</t>
  </si>
  <si>
    <t>Пресс-фитинг под сварку 110 (Р) нерж. КТЗ Белтрубпласт</t>
  </si>
  <si>
    <t>Пресс-фитинг под сварку  90 (Р) нерж. КТЗ Белтрубпласт</t>
  </si>
  <si>
    <t>Пресс-фитинг под сварку  75 (Р) нерж. КТЗ Белтрубпласт</t>
  </si>
  <si>
    <t>Пресс-фитинг под сварку  63 (Р) нерж. КТЗ Белтрубпласт</t>
  </si>
  <si>
    <t>Пресс-фитинг под сварку  50 (Р) нерж. КТЗ Белтрубпласт</t>
  </si>
  <si>
    <t>Пресс-фитинг под сварку  40 (Р) нерж. КТЗ Белтрубпласт</t>
  </si>
  <si>
    <t>Пресс-фитинг под сварку  32 (Р) нерж. КТЗ Белтрубпласт</t>
  </si>
  <si>
    <t>Пресс-фитинг под сварку  25 (Р) нерж. КТЗ Белтрубпласт</t>
  </si>
  <si>
    <t>Пресс-фитинг с ПВ под сварку 160 (Т) нерж. КТЗ Белтрубпласт</t>
  </si>
  <si>
    <t>Пресс-фитинг с ПВ под сварку 140 (Т) нерж. КТЗ Белтрубпласт</t>
  </si>
  <si>
    <t>Пресс-фитинг с ПВ под сварку 125 (Т) нерж. КТЗ Белтрубпласт</t>
  </si>
  <si>
    <t>Пресс-фитинг с ПВ под сварку 110 (Т) нерж. КТЗ Белтрубпласт</t>
  </si>
  <si>
    <t>Пресс-фитинг с ПВ под сварку  90 (Т) нерж. КТЗ Белтрубпласт</t>
  </si>
  <si>
    <t>Пресс-фитинг с ПВ под сварку  75 (Т) нерж. КТЗ Белтрубпласт</t>
  </si>
  <si>
    <t>Пресс-фитинг с ПВ под сварку  63 (Т) нерж. КТЗ Белтрубпласт</t>
  </si>
  <si>
    <t>Пресс-фитинг с ПВМ под сварку  50 (Т) нерж. КТЗ Белтрубпласт</t>
  </si>
  <si>
    <t>Пресс-фитинг с ПВ под сварку  40 (Т) нерж. КТЗ Белтрубпласт</t>
  </si>
  <si>
    <t>Пресс-отвод 90 гр. с ПВ 160 (Т) нерж. КТЗ Белтрубпласт</t>
  </si>
  <si>
    <t>Пресс-отвод 90 гр. с ПВ 140 (Т) нерж. КТЗ Белтрубпласт</t>
  </si>
  <si>
    <t>Пресс-отвод 90 гр. с ПВ 125 (Т) нерж. КТЗ Белтрубпласт</t>
  </si>
  <si>
    <t>Пресс-отвод 90 гр. с ПВ 110 (Т) нерж. КТЗ Белтрубпласт</t>
  </si>
  <si>
    <t>Пресс-отвод 90 гр. с ПВ  90 (Т) нерж. КТЗ Белтрубпласт</t>
  </si>
  <si>
    <t>Пресс-отвод 90 гр. с ПВ  75 (Т) нерж. КТЗ Белтрубпласт</t>
  </si>
  <si>
    <t>Пресс-отвод 90 гр. с ПВ  63 (Т) нерж. КТЗ Белтрубпласт</t>
  </si>
  <si>
    <t>Пресс-отвод 90 гр. с ПВМ  50 (Т) нерж. КТЗ Белтрубпласт</t>
  </si>
  <si>
    <t>Пресс-отвод 90 гр. с ПВ  40 (Т) нерж. КТЗ Белтрубпласт</t>
  </si>
  <si>
    <t>Пресс-фитинг под сварку (Т) нерж.</t>
  </si>
  <si>
    <t>Пресс-фитинг под сварку (Р) нерж.</t>
  </si>
  <si>
    <t>Пресс-фитинг с ПВ под сварку нерж.</t>
  </si>
  <si>
    <t>Комплект для изоляции отвода</t>
  </si>
  <si>
    <t>Пресс-отвод 90 гр. с ПВ</t>
  </si>
  <si>
    <t>Пресс-отвод 90 гр.  40 нерж. без гильз КТЗ Белтрубпласт</t>
  </si>
  <si>
    <t>Пресс-отвод 90 гр.</t>
  </si>
  <si>
    <t>Труба Изопрофлекс-А  32/75 Плюс Р 1,0 МПа</t>
  </si>
  <si>
    <t>Пресс-фитинг с ПВ под сварку  32 (Т) КТЗ Белтрубпласт</t>
  </si>
  <si>
    <t>Пресс-фитинг с ПВ под сварку  32 (Т) нерж. КТЗ Белтрубпласт</t>
  </si>
  <si>
    <t>Пресс-муфта с ПВ  32 нерж. КТЗ Белтрубпласт</t>
  </si>
  <si>
    <t>Пресс-отвод 90 гр. с ПВ  32 (Т) нерж. КТЗ Белтрубпласт</t>
  </si>
  <si>
    <t>Пресс-тройник с ПВ  32 нерж. КТЗ Белтрубпласт</t>
  </si>
  <si>
    <t>Втулка полимерная  32 КТЗ Белтрубпласт</t>
  </si>
  <si>
    <t>Комплектация соответствующей продукцией производства ООО «Группа ПОЛИПЛАСТИК»</t>
  </si>
  <si>
    <r>
      <t xml:space="preserve">Цены на трубопроводы и комплектующие </t>
    </r>
    <r>
      <rPr>
        <b/>
        <sz val="12"/>
        <rFont val="Times New Roman"/>
        <family val="1"/>
        <charset val="204"/>
      </rPr>
      <t>Группы ПОЛИМЕРТЕПЛО</t>
    </r>
  </si>
  <si>
    <t xml:space="preserve"> Труба ИЗОПРОФЛЕКС АРКТИК-У  1,0 МПа 110/200 питьевая  </t>
  </si>
  <si>
    <t>Труба ИЗОПРОФЛЕКС АРКТИК-У 1,0 МПа  90/180 питьевая</t>
  </si>
  <si>
    <t>Труба ИЗОПРОФЛЕКС АРКТИК-У 1,0 МПа  75/145 питьевая</t>
  </si>
  <si>
    <t>Труба ИЗОПРОФЛЕКС АРКТИК-У 1,0 МПа  63/125 питьевая</t>
  </si>
  <si>
    <t>Труба ИЗОПРОФЛЕКС АРКТИК-У 1,0 МПа  50/110 питьевая</t>
  </si>
  <si>
    <t>Труба ИЗОПРОФЛЕКС АРКТИК-У 1,0 МПа  40/90 питьевая</t>
  </si>
  <si>
    <t>Труба ИЗОПРОФЛЕКС АРКТИК-У 1,0 МПа  32/90 питьевая</t>
  </si>
  <si>
    <t>Труба ИЗОПРОФЛЕКС АРКТИК-У 1,0 МПа  25/90 питьевая</t>
  </si>
  <si>
    <t>Комплект для изоляции стыка 225х225 L=900</t>
  </si>
  <si>
    <t>Комплект для изоляции стыка 200х200 L=900</t>
  </si>
  <si>
    <t>Комплект для изоляции стыка 180х180 L=900</t>
  </si>
  <si>
    <t>Комплект для изоляции стыка 160х160 L=900</t>
  </si>
  <si>
    <t>Фитинг обжимной под сварку  50 нерж. КТЗ Белтрубпласт</t>
  </si>
  <si>
    <t>Фитинг обжимной под сварку  63 нерж. КТЗ Белтрубпласт</t>
  </si>
  <si>
    <t>Фитинг обжимной под сварку  75 нерж. КТЗ Белтрубпласт</t>
  </si>
  <si>
    <t>Фитинг обжимной под сварку  90 нерж. КТЗ Белтрубпласт</t>
  </si>
  <si>
    <t>Фитинг обжимной под сварку 110 нерж. КТЗ Белтрубпласт</t>
  </si>
  <si>
    <t>Фитинг обжимной под сварку 125 нерж. КТЗ Белтрубпласт</t>
  </si>
  <si>
    <t>Фитинг обжимной под сварку 140 нерж. КТЗ Белтрубпласт</t>
  </si>
  <si>
    <t>Фитинг обжимной под сварку 160 нерж. КТЗ Белтрубпласт</t>
  </si>
  <si>
    <t>Фитинг обжимной под сварку 225 нерж. КТЗ Белтрубпласт</t>
  </si>
  <si>
    <t>Фитинг обжимной под сварку нерж.</t>
  </si>
  <si>
    <t>Отвод обжимной 90 гр.  50 нерж. без гильз КТЗ Белтрубласт</t>
  </si>
  <si>
    <t>Отвод обжимной 90 гр.  63 нерж. без гильз КТЗ Белтрубласт</t>
  </si>
  <si>
    <t>Отвод обжимной 90 гр.  75 нерж. без гильз КТЗ Белтрубласт</t>
  </si>
  <si>
    <t>Отвод обжимной 90 гр.  90 нерж. без гильз КТЗ Белтрубласт</t>
  </si>
  <si>
    <t>Отвод обжимной 90 гр. 110 нерж. без гильз КТЗ Белтрубласт</t>
  </si>
  <si>
    <t>Отвод обжимной 90 гр. 125 нерж. без гильз КТЗ Белтрубласт</t>
  </si>
  <si>
    <t>Отвод обжимной 90 гр. 140 нерж. без гильз КТЗ Белтрубласт</t>
  </si>
  <si>
    <t>Отвод обжимной 90 гр. 160 нерж. без гильз КТЗ Белтрубласт</t>
  </si>
  <si>
    <t>Отвод обжимной 90 гр. 225-315 ППУ-ПЭ нерж. ЧТЗ</t>
  </si>
  <si>
    <t>Отвод обжимной</t>
  </si>
  <si>
    <t>Пресс-муфта  40 (Т) нерж. без гильз КТЗ Белтрубпласт</t>
  </si>
  <si>
    <t>Пресс-тройник  40 (Т) нерж. без гильз КТЗ Белтрубпласт</t>
  </si>
  <si>
    <t>Комплект для изоляции стыка  90х90 L=700</t>
  </si>
  <si>
    <t>Предохранитель концевой ТЗИ  90 25/63, 32/75, 32/90, 40/75, 40/90</t>
  </si>
  <si>
    <t>Предохранитель концевой ТЗИ 110 50/90, 50/100, 63/100, 63/110</t>
  </si>
  <si>
    <t>Предохранитель концевой ТЗИ 140 75/110, 75/125, 90/125, 90/145</t>
  </si>
  <si>
    <t>Предохранитель концевой ТЗИ 225 110/145, 110/160, 125/160, 125/180, 140/180, 140/200</t>
  </si>
  <si>
    <t>Предохранитель концевой ТЗИ 250 160/200, 160/225</t>
  </si>
  <si>
    <t>Предохранитель концевой ТЗИ 1-2 (40+40)/125-(50+50)/160</t>
  </si>
  <si>
    <t>Комплект инструмента для обжима фитингов способом протяжки 50-160 КТЗ Белтрубпласт</t>
  </si>
  <si>
    <t>Фитинг компрессионный с НР  32х2,9-1" HL</t>
  </si>
  <si>
    <t>Фитинг компрессионный с НР  32х2,9-1 1/4" HL</t>
  </si>
  <si>
    <r>
      <t xml:space="preserve">Предохранитель концевой </t>
    </r>
    <r>
      <rPr>
        <b/>
        <sz val="12"/>
        <rFont val="Times New Roman"/>
        <family val="1"/>
        <charset val="204"/>
      </rPr>
      <t>REC315</t>
    </r>
    <r>
      <rPr>
        <sz val="12"/>
        <rFont val="Times New Roman"/>
        <family val="1"/>
        <charset val="204"/>
      </rPr>
      <t xml:space="preserve"> 160/270, 225/315</t>
    </r>
  </si>
  <si>
    <t>Комплект гидравлического инструмента  25-110 для ФПВ КТЗ Белтрубпласт</t>
  </si>
  <si>
    <t>Комплект гидравлического инструмента 125-160 для ФПВ КТЗ Белтрубпласт</t>
  </si>
  <si>
    <t>Фитинг компрессионный с НР  63х5,8-2" Jt</t>
  </si>
  <si>
    <t>Фитинг компрессионный с НР  50х4,6-1 1/2" Jt</t>
  </si>
  <si>
    <t>Фитинг компрессионный с НР  25х3,5-3/4" Jt</t>
  </si>
  <si>
    <t>Отвод 90 гр. ПОЛИМЕРТЕПЛО.ПРО</t>
  </si>
  <si>
    <t>Отвод 90гр. ПОЛИМЕРТЕПЛО.PRO 160-160 нерж.</t>
  </si>
  <si>
    <t>Отвод 90гр. ПОЛИМЕРТЕПЛО.PRO 140-140 нерж.</t>
  </si>
  <si>
    <t>Отвод 90гр. ПОЛИМЕРТЕПЛО.PRO 125-125 нерж.</t>
  </si>
  <si>
    <t>Отвод 90гр. ПОЛИМЕРТЕПЛО.PRO 110-110 нерж.</t>
  </si>
  <si>
    <t>Отвод 90гр. ПОЛИМЕРТЕПЛО.PRO  90-90 нерж.</t>
  </si>
  <si>
    <t>Отвод 90гр. ПОЛИМЕРТЕПЛО.PRO  75-75 нерж.</t>
  </si>
  <si>
    <t>Отвод 90гр. ПОЛИМЕРТЕПЛО.PRO  63-63 нерж.</t>
  </si>
  <si>
    <t>Отвод 90гр. ПОЛИМЕРТЕПЛО.PRO  50-50 нерж.</t>
  </si>
  <si>
    <t>Тройник прямой ПОЛИМЕРТЕПЛО.PRO 160-160-160 нерж.</t>
  </si>
  <si>
    <t>Тройник прямой ПОЛИМЕРТЕПЛО.PRO 140-140-140 нерж.</t>
  </si>
  <si>
    <t>Тройник прямой ПОЛИМЕРТЕПЛО.PRO 125-125-125 нерж.</t>
  </si>
  <si>
    <t>Тройник прямой ПОЛИМЕРТЕПЛО.PRO 110-110-110 нерж.</t>
  </si>
  <si>
    <t>Тройник прямой ПОЛИМЕРТЕПЛО.PRO  90-90-90 нерж.</t>
  </si>
  <si>
    <t>Тройник прямой ПОЛИМЕРТЕПЛО.PRO  75-75-75 нерж.</t>
  </si>
  <si>
    <t>Тройник прямой ПОЛИМЕРТЕПЛО.PRO  63-63-63 нерж.</t>
  </si>
  <si>
    <t>Тройник прямой ПОЛИМЕРТЕПЛО.PRO  50-50-50 нерж.</t>
  </si>
  <si>
    <t>Тройник угловой ПОЛИМЕРТЕПЛО.PRO 160-160-160 нерж.</t>
  </si>
  <si>
    <t>Тройник угловой ПОЛИМЕРТЕПЛО.PRO 140-140-140 нерж.</t>
  </si>
  <si>
    <t>Тройник угловой ПОЛИМЕРТЕПЛО.PRO 125-125-125 нерж.</t>
  </si>
  <si>
    <t>Тройник угловой ПОЛИМЕРТЕПЛО.PRO 110-110-110 нерж.</t>
  </si>
  <si>
    <t>Тройник угловой ПОЛИМЕРТЕПЛО.PRO  90-90-90 нерж.</t>
  </si>
  <si>
    <t>Тройник угловой ПОЛИМЕРТЕПЛО.PRO  75-75-75 нерж.</t>
  </si>
  <si>
    <t>Тройник угловой ПОЛИМЕРТЕПЛО.PRO  63-63-63 нерж.</t>
  </si>
  <si>
    <t>Тройник угловой ПОЛИМЕРТЕПЛО.PRO  50-50-50 нерж.</t>
  </si>
  <si>
    <t>Комплект для изоляции стыка для фасонных изделий ПОЛИМЕРТЕПЛО.ПРО</t>
  </si>
  <si>
    <t>Комплект для изоляции стыка 225х225 L=600</t>
  </si>
  <si>
    <t>Комплект для изоляции стыка 200х200 L=600</t>
  </si>
  <si>
    <t>Комплект для изоляции стыка 180х180 L=600</t>
  </si>
  <si>
    <t>Комплект для изоляции стыка 160х160 L=600</t>
  </si>
  <si>
    <t>Комплект для изоляции стыка 145х145 L=600</t>
  </si>
  <si>
    <t>Комплект для изоляции стыка 125х125 L=600</t>
  </si>
  <si>
    <t>Комплект для изоляции стыка 110х110 L=600</t>
  </si>
  <si>
    <t>Комплект для изоляции стыка 100х100 L=600</t>
  </si>
  <si>
    <t>Тройник прямой ПОЛИМЕРТЕПЛО.PRO  40-40-40 нерж.</t>
  </si>
  <si>
    <t>Тройник угловой ПОЛИМЕРТЕПЛО.PRO  40-40-40 нерж.</t>
  </si>
  <si>
    <t>Отвод 90гр. ПОЛИМЕРТЕПЛО.PRO  40-40 нерж.</t>
  </si>
  <si>
    <t>Тройник прямой ПОЛИМЕРТЕПЛО.PRO  32-32-32 нерж.</t>
  </si>
  <si>
    <t>Тройник угловой ПОЛИМЕРТЕПЛО.PRO  32-32-32 нерж.</t>
  </si>
  <si>
    <t>Отвод 90гр. ПОЛИМЕРТЕПЛО.PRO  32-32 нерж.</t>
  </si>
  <si>
    <t>Комплект для изоляции стыка  90х90 L=600</t>
  </si>
  <si>
    <t>Комплект для изоляции стыка  75х75 L=600</t>
  </si>
  <si>
    <t>Тройник прямой ПОЛИМЕРТЕПЛО.ПРО</t>
  </si>
  <si>
    <t>Тройник угловой ПОЛИМЕРТЕПЛО.ПРО</t>
  </si>
  <si>
    <r>
      <t>от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01.01.20</t>
    </r>
    <r>
      <rPr>
        <b/>
        <sz val="12"/>
        <color rgb="FFFF0000"/>
        <rFont val="Times New Roman"/>
        <family val="1"/>
        <charset val="204"/>
      </rPr>
      <t>24г.</t>
    </r>
  </si>
  <si>
    <t>Предохранитель концевой ТЗИ 315 160/270, 225/315</t>
  </si>
  <si>
    <t>Предохранитель концевой ТЗИ 2х25(40)/125 (25+25)/90-(40+40)/125</t>
  </si>
  <si>
    <t>Предохранитель концевой ТЗИ 2х50/200(225) (50+50)/160-(63+63)/180</t>
  </si>
  <si>
    <t>ООО «МДА ПЛАСТ»</t>
  </si>
  <si>
    <r>
      <t xml:space="preserve">ИНН/КПП: </t>
    </r>
    <r>
      <rPr>
        <b/>
        <sz val="9"/>
        <color rgb="FF35383B"/>
        <rFont val="Montserrat Medium"/>
        <charset val="204"/>
      </rPr>
      <t>9705220731/770501001 ОГРН: 1247700212781</t>
    </r>
  </si>
  <si>
    <t>115054, город Москва, Дубининская ул, д. 11/17 стр. 3, помещ. 10б/п</t>
  </si>
  <si>
    <t>Тел.: +7 (499) 390-78-11</t>
  </si>
  <si>
    <t xml:space="preserve">https://mdaplast.ru  email: info@mdaplast.ru </t>
  </si>
  <si>
    <t>https://mdaplast.ru</t>
  </si>
  <si>
    <t>info@mdaplast.ru</t>
  </si>
  <si>
    <r>
      <t xml:space="preserve">Цены на трубопроводы </t>
    </r>
    <r>
      <rPr>
        <b/>
        <sz val="9"/>
        <color theme="1"/>
        <rFont val="Montserrat Medium"/>
        <charset val="204"/>
      </rPr>
      <t>КАСАФЛЕКС</t>
    </r>
    <r>
      <rPr>
        <sz val="9"/>
        <color theme="1"/>
        <rFont val="Montserrat Medium"/>
        <charset val="204"/>
      </rPr>
      <t xml:space="preserve"> и комплектующие</t>
    </r>
  </si>
  <si>
    <r>
      <t xml:space="preserve">Цены на трубопроводы </t>
    </r>
    <r>
      <rPr>
        <b/>
        <sz val="9"/>
        <color theme="1"/>
        <rFont val="Montserrat SemiBold"/>
        <charset val="204"/>
      </rPr>
      <t>ИЗОПРОФЛЕКС-115А/1,6</t>
    </r>
    <r>
      <rPr>
        <sz val="9"/>
        <color theme="1"/>
        <rFont val="Montserrat SemiBold"/>
        <charset val="204"/>
      </rPr>
      <t xml:space="preserve"> и комплектующие</t>
    </r>
  </si>
  <si>
    <r>
      <t xml:space="preserve">Предохранитель концевой </t>
    </r>
    <r>
      <rPr>
        <b/>
        <sz val="9"/>
        <rFont val="Montserrat SemiBold"/>
        <charset val="204"/>
      </rPr>
      <t>REC250</t>
    </r>
    <r>
      <rPr>
        <sz val="9"/>
        <rFont val="Montserrat SemiBold"/>
        <charset val="204"/>
      </rPr>
      <t xml:space="preserve"> 160/200, 160/225</t>
    </r>
  </si>
  <si>
    <r>
      <t xml:space="preserve">Предохранитель концевой </t>
    </r>
    <r>
      <rPr>
        <b/>
        <sz val="9"/>
        <rFont val="Montserrat SemiBold"/>
        <charset val="204"/>
      </rPr>
      <t>REC140</t>
    </r>
    <r>
      <rPr>
        <sz val="9"/>
        <rFont val="Montserrat SemiBold"/>
        <charset val="204"/>
      </rPr>
      <t xml:space="preserve"> 63/100, 63/110, 75/110, 75/125, 90/125, 90/145</t>
    </r>
  </si>
  <si>
    <r>
      <t xml:space="preserve">Предохранитель концевой </t>
    </r>
    <r>
      <rPr>
        <b/>
        <sz val="9"/>
        <rFont val="Montserrat SemiBold"/>
        <charset val="204"/>
      </rPr>
      <t>REC110</t>
    </r>
    <r>
      <rPr>
        <sz val="9"/>
        <rFont val="Montserrat SemiBold"/>
        <charset val="204"/>
      </rPr>
      <t xml:space="preserve"> 40/75, 50/90, 50/100, 50/110</t>
    </r>
  </si>
  <si>
    <r>
      <t xml:space="preserve">Цены на трубопроводы </t>
    </r>
    <r>
      <rPr>
        <b/>
        <sz val="9"/>
        <color theme="1"/>
        <rFont val="Montserrat Medium"/>
        <charset val="204"/>
      </rPr>
      <t>ИЗОПРОФЛЕКС-115А</t>
    </r>
    <r>
      <rPr>
        <sz val="9"/>
        <color theme="1"/>
        <rFont val="Montserrat Medium"/>
        <charset val="204"/>
      </rPr>
      <t xml:space="preserve"> и комплектующие</t>
    </r>
  </si>
  <si>
    <r>
      <t xml:space="preserve">Предохранитель концевой </t>
    </r>
    <r>
      <rPr>
        <b/>
        <sz val="9"/>
        <rFont val="Montserrat Medium"/>
        <charset val="204"/>
      </rPr>
      <t>REC250</t>
    </r>
    <r>
      <rPr>
        <sz val="9"/>
        <rFont val="Montserrat Medium"/>
        <charset val="204"/>
      </rPr>
      <t xml:space="preserve"> 160/200, 160/225</t>
    </r>
  </si>
  <si>
    <r>
      <t xml:space="preserve">Предохранитель концевой </t>
    </r>
    <r>
      <rPr>
        <b/>
        <sz val="9"/>
        <rFont val="Montserrat Medium"/>
        <charset val="204"/>
      </rPr>
      <t>REC140</t>
    </r>
    <r>
      <rPr>
        <sz val="9"/>
        <rFont val="Montserrat Medium"/>
        <charset val="204"/>
      </rPr>
      <t xml:space="preserve"> 63/100, 63/110, 75/110, 75/125, 90/125, 90/145</t>
    </r>
  </si>
  <si>
    <r>
      <t xml:space="preserve">Предохранитель концевой </t>
    </r>
    <r>
      <rPr>
        <b/>
        <sz val="9"/>
        <rFont val="Montserrat Medium"/>
        <charset val="204"/>
      </rPr>
      <t>REC110</t>
    </r>
    <r>
      <rPr>
        <sz val="9"/>
        <rFont val="Montserrat Medium"/>
        <charset val="204"/>
      </rPr>
      <t xml:space="preserve"> 40/75, 50/90, 50/100, 50/110</t>
    </r>
  </si>
  <si>
    <r>
      <t xml:space="preserve">Предохранитель концевой </t>
    </r>
    <r>
      <rPr>
        <b/>
        <sz val="9"/>
        <rFont val="Montserrat Medium"/>
        <charset val="204"/>
      </rPr>
      <t>DHEC2800</t>
    </r>
    <r>
      <rPr>
        <sz val="9"/>
        <rFont val="Montserrat Medium"/>
        <charset val="204"/>
      </rPr>
      <t xml:space="preserve"> 225/270</t>
    </r>
  </si>
  <si>
    <r>
      <t xml:space="preserve">Предохранитель концевой </t>
    </r>
    <r>
      <rPr>
        <b/>
        <sz val="9"/>
        <rFont val="Montserrat Medium"/>
        <charset val="204"/>
      </rPr>
      <t>REC315</t>
    </r>
    <r>
      <rPr>
        <sz val="9"/>
        <rFont val="Montserrat Medium"/>
        <charset val="204"/>
      </rPr>
      <t xml:space="preserve"> 160/270, 225/315</t>
    </r>
  </si>
  <si>
    <r>
      <t xml:space="preserve">Предохранитель концевой </t>
    </r>
    <r>
      <rPr>
        <b/>
        <sz val="9"/>
        <rFont val="Montserrat Medium"/>
        <charset val="204"/>
      </rPr>
      <t>REC90</t>
    </r>
    <r>
      <rPr>
        <sz val="9"/>
        <rFont val="Montserrat Medium"/>
        <charset val="204"/>
      </rPr>
      <t xml:space="preserve"> 25/63, 32/75, 32/90</t>
    </r>
  </si>
  <si>
    <r>
      <t xml:space="preserve">Цены на трубопроводы </t>
    </r>
    <r>
      <rPr>
        <b/>
        <sz val="9"/>
        <color theme="1"/>
        <rFont val="Montserrat Medium"/>
        <charset val="204"/>
      </rPr>
      <t>ИЗОПРОФЛЕКС-75А</t>
    </r>
    <r>
      <rPr>
        <sz val="9"/>
        <color theme="1"/>
        <rFont val="Montserrat Medium"/>
        <charset val="204"/>
      </rPr>
      <t xml:space="preserve"> и комплектующие</t>
    </r>
  </si>
  <si>
    <r>
      <t xml:space="preserve">Предохранитель концевой </t>
    </r>
    <r>
      <rPr>
        <b/>
        <sz val="9"/>
        <color theme="1"/>
        <rFont val="Montserrat SemiBold"/>
        <charset val="204"/>
      </rPr>
      <t xml:space="preserve">REC140 </t>
    </r>
    <r>
      <rPr>
        <sz val="9"/>
        <color theme="1"/>
        <rFont val="Montserrat SemiBold"/>
        <charset val="204"/>
      </rPr>
      <t>63/100, 63/110, 75/110, 75/125, 90/125, 90/145</t>
    </r>
  </si>
  <si>
    <r>
      <t xml:space="preserve">Предохранитель концевой </t>
    </r>
    <r>
      <rPr>
        <b/>
        <sz val="9"/>
        <rFont val="Montserrat SemiBold"/>
        <charset val="204"/>
      </rPr>
      <t>REC90</t>
    </r>
    <r>
      <rPr>
        <sz val="9"/>
        <rFont val="Montserrat SemiBold"/>
        <charset val="204"/>
      </rPr>
      <t xml:space="preserve"> 25/63, 32/75, 32/90</t>
    </r>
  </si>
  <si>
    <r>
      <t xml:space="preserve">Комплектующие </t>
    </r>
    <r>
      <rPr>
        <b/>
        <sz val="9"/>
        <color theme="1"/>
        <rFont val="Montserrat SemiBold"/>
        <charset val="204"/>
      </rPr>
      <t>"Пресс"</t>
    </r>
    <r>
      <rPr>
        <sz val="9"/>
        <color theme="1"/>
        <rFont val="Montserrat SemiBold"/>
        <charset val="204"/>
      </rPr>
      <t xml:space="preserve"> не применяются на трубе ИЗОПРОФЛЕКС-Квадрига</t>
    </r>
  </si>
  <si>
    <r>
      <t xml:space="preserve">Цены на трубопроводы </t>
    </r>
    <r>
      <rPr>
        <b/>
        <sz val="9"/>
        <color theme="1"/>
        <rFont val="Montserrat SemiBold"/>
        <charset val="204"/>
      </rPr>
      <t>ИЗОПРОФЛЕКС АРКТИК-У</t>
    </r>
    <r>
      <rPr>
        <sz val="9"/>
        <color theme="1"/>
        <rFont val="Montserrat SemiBold"/>
        <charset val="204"/>
      </rPr>
      <t xml:space="preserve"> и комплектующие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</si>
</sst>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.000\ _₽_-;\-* #,##0.000\ _₽_-;_-* &quot;-&quot;??\ _₽_-;_-@_-"/>
  </numFmts>
  <fonts count="2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color indexed="12"/>
      <name val="Arial Cyr"/>
      <charset val="204"/>
    </font>
    <font>
      <u/>
      <sz val="12"/>
      <color indexed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rgb="FF1F497D"/>
      <name val="Calibri"/>
      <family val="2"/>
      <charset val="204"/>
      <scheme val="minor"/>
    </font>
    <font>
      <b/>
      <sz val="9"/>
      <color theme="1"/>
      <name val="Montserrat Medium"/>
      <charset val="204"/>
    </font>
    <font>
      <b/>
      <sz val="9"/>
      <color rgb="FF35383B"/>
      <name val="Montserrat Medium"/>
      <charset val="204"/>
    </font>
    <font>
      <sz val="9"/>
      <color theme="1"/>
      <name val="Montserrat Medium"/>
      <charset val="204"/>
    </font>
    <font>
      <sz val="9"/>
      <name val="Montserrat Medium"/>
      <charset val="204"/>
    </font>
    <font>
      <u/>
      <sz val="9"/>
      <color indexed="12"/>
      <name val="Montserrat Medium"/>
      <charset val="204"/>
    </font>
    <font>
      <b/>
      <sz val="9"/>
      <name val="Montserrat Medium"/>
      <charset val="204"/>
    </font>
    <font>
      <sz val="9"/>
      <color theme="1"/>
      <name val="Montserrat SemiBold"/>
      <charset val="204"/>
    </font>
    <font>
      <sz val="9"/>
      <name val="Montserrat SemiBold"/>
      <charset val="204"/>
    </font>
    <font>
      <u/>
      <sz val="9"/>
      <color indexed="12"/>
      <name val="Montserrat SemiBold"/>
      <charset val="204"/>
    </font>
    <font>
      <b/>
      <sz val="9"/>
      <color theme="1"/>
      <name val="Montserrat SemiBold"/>
      <charset val="204"/>
    </font>
    <font>
      <b/>
      <sz val="9"/>
      <name val="Montserrat SemiBold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1" fillId="0" borderId="0">
      <alignment horizontal="left"/>
    </xf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59">
    <xf numFmtId="0" fontId="0" fillId="0" borderId="0" xfId="0"/>
    <xf numFmtId="0" fontId="3" fillId="0" borderId="1" xfId="1" applyFont="1" applyBorder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4" applyFont="1" applyBorder="1" applyAlignment="1">
      <alignment wrapText="1"/>
    </xf>
    <xf numFmtId="0" fontId="3" fillId="0" borderId="0" xfId="0" applyFont="1"/>
    <xf numFmtId="0" fontId="2" fillId="0" borderId="0" xfId="1" applyFont="1" applyAlignment="1">
      <alignment horizontal="center" vertical="center" wrapText="1"/>
    </xf>
    <xf numFmtId="0" fontId="4" fillId="0" borderId="1" xfId="0" applyFont="1" applyBorder="1"/>
    <xf numFmtId="4" fontId="3" fillId="0" borderId="1" xfId="0" applyNumberFormat="1" applyFont="1" applyBorder="1" applyAlignment="1">
      <alignment horizontal="center" vertical="center"/>
    </xf>
    <xf numFmtId="0" fontId="8" fillId="0" borderId="1" xfId="1" applyFont="1" applyBorder="1" applyAlignment="1">
      <alignment wrapText="1"/>
    </xf>
    <xf numFmtId="4" fontId="4" fillId="0" borderId="5" xfId="0" applyNumberFormat="1" applyFont="1" applyBorder="1" applyAlignment="1">
      <alignment horizontal="center" vertical="center"/>
    </xf>
    <xf numFmtId="43" fontId="0" fillId="0" borderId="0" xfId="6" applyFont="1"/>
    <xf numFmtId="164" fontId="0" fillId="0" borderId="0" xfId="6" applyNumberFormat="1" applyFont="1"/>
    <xf numFmtId="9" fontId="0" fillId="0" borderId="0" xfId="7" applyFont="1"/>
    <xf numFmtId="0" fontId="12" fillId="0" borderId="0" xfId="0" applyFont="1"/>
    <xf numFmtId="0" fontId="3" fillId="0" borderId="0" xfId="0" applyFont="1" applyAlignment="1">
      <alignment horizontal="right"/>
    </xf>
    <xf numFmtId="0" fontId="7" fillId="0" borderId="0" xfId="2" applyFont="1" applyFill="1" applyAlignment="1" applyProtection="1"/>
    <xf numFmtId="0" fontId="7" fillId="0" borderId="0" xfId="2" applyFont="1" applyFill="1" applyAlignment="1" applyProtection="1">
      <alignment horizontal="left" vertical="center"/>
    </xf>
    <xf numFmtId="4" fontId="2" fillId="0" borderId="0" xfId="1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3" fillId="0" borderId="1" xfId="4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0" fontId="3" fillId="0" borderId="1" xfId="3" applyFont="1" applyBorder="1" applyAlignment="1">
      <alignment wrapText="1"/>
    </xf>
    <xf numFmtId="4" fontId="3" fillId="0" borderId="1" xfId="3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1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 wrapText="1"/>
    </xf>
    <xf numFmtId="0" fontId="2" fillId="0" borderId="0" xfId="0" applyFont="1"/>
    <xf numFmtId="0" fontId="3" fillId="7" borderId="1" xfId="1" applyFont="1" applyFill="1" applyBorder="1" applyAlignment="1">
      <alignment wrapText="1"/>
    </xf>
    <xf numFmtId="0" fontId="3" fillId="0" borderId="0" xfId="1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/>
    <xf numFmtId="0" fontId="16" fillId="3" borderId="0" xfId="0" applyFont="1" applyFill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7" fillId="3" borderId="0" xfId="2" applyFont="1" applyFill="1" applyAlignment="1" applyProtection="1">
      <alignment horizontal="left" vertical="center"/>
    </xf>
    <xf numFmtId="0" fontId="18" fillId="10" borderId="2" xfId="1" applyFont="1" applyFill="1" applyBorder="1" applyAlignment="1">
      <alignment horizontal="center" vertical="center" wrapText="1"/>
    </xf>
    <xf numFmtId="0" fontId="18" fillId="10" borderId="3" xfId="1" applyFont="1" applyFill="1" applyBorder="1" applyAlignment="1">
      <alignment horizontal="center" vertical="center" wrapText="1"/>
    </xf>
    <xf numFmtId="0" fontId="18" fillId="10" borderId="4" xfId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8" fillId="2" borderId="0" xfId="1" applyFont="1" applyFill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wrapText="1"/>
    </xf>
    <xf numFmtId="1" fontId="16" fillId="0" borderId="1" xfId="1" applyNumberFormat="1" applyFont="1" applyBorder="1" applyAlignment="1">
      <alignment horizontal="center" vertical="center" wrapText="1"/>
    </xf>
    <xf numFmtId="4" fontId="16" fillId="0" borderId="1" xfId="1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1" fontId="16" fillId="2" borderId="0" xfId="1" applyNumberFormat="1" applyFont="1" applyFill="1" applyAlignment="1">
      <alignment horizontal="center" vertical="center" wrapText="1"/>
    </xf>
    <xf numFmtId="0" fontId="15" fillId="0" borderId="1" xfId="0" applyFont="1" applyBorder="1"/>
    <xf numFmtId="0" fontId="15" fillId="0" borderId="0" xfId="0" applyFont="1"/>
    <xf numFmtId="0" fontId="19" fillId="3" borderId="0" xfId="0" applyFont="1" applyFill="1" applyAlignment="1">
      <alignment horizontal="center" vertical="center"/>
    </xf>
    <xf numFmtId="0" fontId="21" fillId="3" borderId="0" xfId="2" applyFont="1" applyFill="1" applyAlignment="1" applyProtection="1">
      <alignment horizontal="left" vertical="center"/>
    </xf>
    <xf numFmtId="0" fontId="20" fillId="3" borderId="0" xfId="0" applyFont="1" applyFill="1" applyAlignment="1">
      <alignment horizontal="right" vertical="center"/>
    </xf>
    <xf numFmtId="0" fontId="21" fillId="3" borderId="0" xfId="2" applyFont="1" applyFill="1" applyAlignment="1" applyProtection="1">
      <alignment vertical="center"/>
    </xf>
    <xf numFmtId="0" fontId="19" fillId="0" borderId="0" xfId="0" applyFont="1" applyAlignment="1">
      <alignment vertical="center"/>
    </xf>
    <xf numFmtId="0" fontId="19" fillId="3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23" fillId="4" borderId="2" xfId="1" applyFont="1" applyFill="1" applyBorder="1" applyAlignment="1">
      <alignment horizontal="center" vertical="center" wrapText="1"/>
    </xf>
    <xf numFmtId="0" fontId="23" fillId="4" borderId="3" xfId="1" applyFont="1" applyFill="1" applyBorder="1" applyAlignment="1">
      <alignment horizontal="center" vertical="center" wrapText="1"/>
    </xf>
    <xf numFmtId="0" fontId="23" fillId="4" borderId="4" xfId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23" fillId="2" borderId="0" xfId="1" applyFont="1" applyFill="1" applyAlignment="1">
      <alignment horizontal="center" vertical="center" wrapText="1"/>
    </xf>
    <xf numFmtId="4" fontId="23" fillId="2" borderId="0" xfId="1" applyNumberFormat="1" applyFont="1" applyFill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0" fillId="0" borderId="1" xfId="1" applyFont="1" applyBorder="1" applyAlignment="1">
      <alignment vertical="center" wrapText="1"/>
    </xf>
    <xf numFmtId="1" fontId="20" fillId="0" borderId="1" xfId="1" applyNumberFormat="1" applyFont="1" applyBorder="1" applyAlignment="1">
      <alignment horizontal="center" vertical="center" wrapText="1"/>
    </xf>
    <xf numFmtId="4" fontId="20" fillId="0" borderId="1" xfId="1" applyNumberFormat="1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4" fontId="19" fillId="2" borderId="0" xfId="0" applyNumberFormat="1" applyFont="1" applyFill="1" applyAlignment="1">
      <alignment horizontal="center" vertical="center"/>
    </xf>
    <xf numFmtId="0" fontId="19" fillId="0" borderId="1" xfId="1" applyFont="1" applyBorder="1" applyAlignment="1">
      <alignment vertical="center" wrapText="1"/>
    </xf>
    <xf numFmtId="1" fontId="20" fillId="2" borderId="0" xfId="1" applyNumberFormat="1" applyFont="1" applyFill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20" fillId="3" borderId="0" xfId="1" applyFont="1" applyFill="1" applyAlignment="1">
      <alignment vertical="center" wrapText="1"/>
    </xf>
    <xf numFmtId="1" fontId="20" fillId="3" borderId="0" xfId="1" applyNumberFormat="1" applyFont="1" applyFill="1" applyAlignment="1">
      <alignment horizontal="center" vertical="center" wrapText="1"/>
    </xf>
    <xf numFmtId="4" fontId="20" fillId="3" borderId="0" xfId="1" applyNumberFormat="1" applyFont="1" applyFill="1" applyAlignment="1">
      <alignment horizontal="center" vertical="center" wrapText="1"/>
    </xf>
    <xf numFmtId="4" fontId="19" fillId="3" borderId="0" xfId="0" applyNumberFormat="1" applyFont="1" applyFill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20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6" fillId="3" borderId="0" xfId="0" applyFont="1" applyFill="1" applyAlignment="1">
      <alignment horizontal="right" vertical="center"/>
    </xf>
    <xf numFmtId="0" fontId="17" fillId="3" borderId="0" xfId="2" applyFont="1" applyFill="1" applyAlignment="1" applyProtection="1">
      <alignment vertical="center"/>
    </xf>
    <xf numFmtId="0" fontId="16" fillId="0" borderId="1" xfId="1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3" borderId="0" xfId="0" applyFont="1" applyFill="1"/>
    <xf numFmtId="0" fontId="18" fillId="6" borderId="2" xfId="1" applyFont="1" applyFill="1" applyBorder="1" applyAlignment="1">
      <alignment horizontal="center" vertical="center" wrapText="1"/>
    </xf>
    <xf numFmtId="0" fontId="18" fillId="6" borderId="3" xfId="1" applyFont="1" applyFill="1" applyBorder="1" applyAlignment="1">
      <alignment horizontal="center" vertical="center" wrapText="1"/>
    </xf>
    <xf numFmtId="0" fontId="18" fillId="6" borderId="4" xfId="1" applyFont="1" applyFill="1" applyBorder="1" applyAlignment="1">
      <alignment horizontal="center" vertical="center" wrapText="1"/>
    </xf>
    <xf numFmtId="4" fontId="18" fillId="2" borderId="0" xfId="1" applyNumberFormat="1" applyFont="1" applyFill="1" applyAlignment="1">
      <alignment horizontal="center" vertical="center" wrapText="1"/>
    </xf>
    <xf numFmtId="0" fontId="15" fillId="0" borderId="1" xfId="1" applyFont="1" applyBorder="1" applyAlignment="1">
      <alignment wrapText="1"/>
    </xf>
    <xf numFmtId="0" fontId="16" fillId="3" borderId="0" xfId="1" applyFont="1" applyFill="1" applyAlignment="1">
      <alignment wrapText="1"/>
    </xf>
    <xf numFmtId="1" fontId="16" fillId="3" borderId="0" xfId="1" applyNumberFormat="1" applyFont="1" applyFill="1" applyAlignment="1">
      <alignment horizontal="center" vertical="center" wrapText="1"/>
    </xf>
    <xf numFmtId="4" fontId="16" fillId="3" borderId="0" xfId="1" applyNumberFormat="1" applyFont="1" applyFill="1" applyAlignment="1">
      <alignment horizontal="center" vertical="center" wrapText="1"/>
    </xf>
    <xf numFmtId="4" fontId="15" fillId="3" borderId="0" xfId="0" applyNumberFormat="1" applyFont="1" applyFill="1" applyAlignment="1">
      <alignment horizontal="center" vertical="center"/>
    </xf>
    <xf numFmtId="0" fontId="15" fillId="3" borderId="0" xfId="0" applyFont="1" applyFill="1" applyAlignment="1">
      <alignment horizontal="left" vertical="center"/>
    </xf>
    <xf numFmtId="0" fontId="16" fillId="3" borderId="1" xfId="1" applyFont="1" applyFill="1" applyBorder="1" applyAlignment="1">
      <alignment horizontal="center" vertical="center" wrapText="1"/>
    </xf>
    <xf numFmtId="0" fontId="15" fillId="3" borderId="1" xfId="0" applyFont="1" applyFill="1" applyBorder="1"/>
    <xf numFmtId="1" fontId="16" fillId="3" borderId="1" xfId="1" applyNumberFormat="1" applyFont="1" applyFill="1" applyBorder="1" applyAlignment="1">
      <alignment horizontal="center" vertical="center" wrapText="1"/>
    </xf>
    <xf numFmtId="4" fontId="15" fillId="3" borderId="1" xfId="0" applyNumberFormat="1" applyFont="1" applyFill="1" applyBorder="1" applyAlignment="1">
      <alignment horizontal="center" vertical="center"/>
    </xf>
    <xf numFmtId="0" fontId="16" fillId="3" borderId="1" xfId="1" applyFont="1" applyFill="1" applyBorder="1" applyAlignment="1">
      <alignment wrapText="1"/>
    </xf>
    <xf numFmtId="0" fontId="13" fillId="2" borderId="10" xfId="0" applyFont="1" applyFill="1" applyBorder="1" applyAlignment="1">
      <alignment vertical="center"/>
    </xf>
    <xf numFmtId="0" fontId="18" fillId="7" borderId="2" xfId="1" applyFont="1" applyFill="1" applyBorder="1" applyAlignment="1">
      <alignment horizontal="center" vertical="center" wrapText="1"/>
    </xf>
    <xf numFmtId="0" fontId="18" fillId="7" borderId="3" xfId="1" applyFont="1" applyFill="1" applyBorder="1" applyAlignment="1">
      <alignment horizontal="center" vertical="center" wrapText="1"/>
    </xf>
    <xf numFmtId="0" fontId="18" fillId="7" borderId="4" xfId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3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16" fillId="0" borderId="1" xfId="3" applyFont="1" applyBorder="1" applyAlignment="1">
      <alignment vertical="center" wrapText="1"/>
    </xf>
    <xf numFmtId="0" fontId="15" fillId="0" borderId="1" xfId="1" applyFont="1" applyBorder="1" applyAlignment="1">
      <alignment vertical="center" wrapText="1"/>
    </xf>
    <xf numFmtId="0" fontId="16" fillId="3" borderId="0" xfId="1" applyFont="1" applyFill="1" applyAlignment="1">
      <alignment vertical="center" wrapText="1"/>
    </xf>
    <xf numFmtId="0" fontId="15" fillId="3" borderId="1" xfId="0" applyFont="1" applyFill="1" applyBorder="1" applyAlignment="1">
      <alignment vertical="center"/>
    </xf>
    <xf numFmtId="0" fontId="16" fillId="3" borderId="1" xfId="1" applyFont="1" applyFill="1" applyBorder="1" applyAlignment="1">
      <alignment vertical="center" wrapText="1"/>
    </xf>
    <xf numFmtId="0" fontId="18" fillId="8" borderId="2" xfId="1" applyFont="1" applyFill="1" applyBorder="1" applyAlignment="1">
      <alignment horizontal="center" vertical="center" wrapText="1"/>
    </xf>
    <xf numFmtId="0" fontId="18" fillId="8" borderId="3" xfId="1" applyFont="1" applyFill="1" applyBorder="1" applyAlignment="1">
      <alignment horizontal="center" vertical="center" wrapText="1"/>
    </xf>
    <xf numFmtId="0" fontId="18" fillId="8" borderId="4" xfId="1" applyFont="1" applyFill="1" applyBorder="1" applyAlignment="1">
      <alignment horizontal="center" vertical="center" wrapText="1"/>
    </xf>
    <xf numFmtId="0" fontId="19" fillId="3" borderId="0" xfId="0" applyFont="1" applyFill="1"/>
    <xf numFmtId="0" fontId="20" fillId="3" borderId="0" xfId="0" applyFont="1" applyFill="1"/>
    <xf numFmtId="0" fontId="23" fillId="9" borderId="2" xfId="1" applyFont="1" applyFill="1" applyBorder="1" applyAlignment="1">
      <alignment horizontal="center" vertical="center" wrapText="1"/>
    </xf>
    <xf numFmtId="0" fontId="23" fillId="9" borderId="3" xfId="1" applyFont="1" applyFill="1" applyBorder="1" applyAlignment="1">
      <alignment horizontal="center" vertical="center" wrapText="1"/>
    </xf>
    <xf numFmtId="0" fontId="23" fillId="9" borderId="4" xfId="1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20" fillId="0" borderId="1" xfId="1" applyFont="1" applyBorder="1" applyAlignment="1">
      <alignment wrapText="1"/>
    </xf>
    <xf numFmtId="4" fontId="20" fillId="0" borderId="1" xfId="0" applyNumberFormat="1" applyFont="1" applyBorder="1" applyAlignment="1">
      <alignment horizontal="center" vertical="center"/>
    </xf>
    <xf numFmtId="0" fontId="19" fillId="0" borderId="1" xfId="1" applyFont="1" applyBorder="1" applyAlignment="1">
      <alignment wrapText="1"/>
    </xf>
    <xf numFmtId="0" fontId="23" fillId="2" borderId="0" xfId="0" applyFont="1" applyFill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0" fontId="19" fillId="0" borderId="1" xfId="0" applyFont="1" applyBorder="1"/>
    <xf numFmtId="0" fontId="20" fillId="3" borderId="0" xfId="1" applyFont="1" applyFill="1" applyAlignment="1">
      <alignment wrapText="1"/>
    </xf>
    <xf numFmtId="0" fontId="19" fillId="0" borderId="0" xfId="0" applyFont="1" applyAlignment="1">
      <alignment horizontal="center" vertical="center"/>
    </xf>
    <xf numFmtId="0" fontId="19" fillId="0" borderId="0" xfId="0" applyFont="1"/>
    <xf numFmtId="0" fontId="23" fillId="5" borderId="2" xfId="1" applyFont="1" applyFill="1" applyBorder="1" applyAlignment="1">
      <alignment horizontal="center" vertical="center" wrapText="1"/>
    </xf>
    <xf numFmtId="0" fontId="23" fillId="5" borderId="3" xfId="1" applyFont="1" applyFill="1" applyBorder="1" applyAlignment="1">
      <alignment horizontal="center" vertical="center" wrapText="1"/>
    </xf>
    <xf numFmtId="0" fontId="23" fillId="5" borderId="4" xfId="1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left" vertical="center"/>
    </xf>
    <xf numFmtId="0" fontId="19" fillId="2" borderId="7" xfId="0" applyFont="1" applyFill="1" applyBorder="1" applyAlignment="1">
      <alignment horizontal="center" vertical="center"/>
    </xf>
    <xf numFmtId="4" fontId="19" fillId="2" borderId="8" xfId="0" applyNumberFormat="1" applyFont="1" applyFill="1" applyBorder="1" applyAlignment="1">
      <alignment horizontal="center" vertical="center"/>
    </xf>
    <xf numFmtId="0" fontId="20" fillId="3" borderId="0" xfId="1" applyFont="1" applyFill="1"/>
    <xf numFmtId="1" fontId="20" fillId="3" borderId="9" xfId="1" applyNumberFormat="1" applyFont="1" applyFill="1" applyBorder="1" applyAlignment="1">
      <alignment horizontal="center" vertical="center" wrapText="1"/>
    </xf>
    <xf numFmtId="4" fontId="19" fillId="3" borderId="6" xfId="0" applyNumberFormat="1" applyFont="1" applyFill="1" applyBorder="1" applyAlignment="1">
      <alignment horizontal="center" vertical="center"/>
    </xf>
    <xf numFmtId="0" fontId="21" fillId="3" borderId="0" xfId="2" applyNumberFormat="1" applyFont="1" applyFill="1" applyBorder="1" applyAlignment="1" applyProtection="1">
      <alignment wrapText="1"/>
    </xf>
    <xf numFmtId="0" fontId="22" fillId="2" borderId="7" xfId="0" applyFont="1" applyFill="1" applyBorder="1" applyAlignment="1">
      <alignment horizontal="center" vertical="center"/>
    </xf>
  </cellXfs>
  <cellStyles count="8">
    <cellStyle name="Гиперссылка" xfId="2" builtinId="8"/>
    <cellStyle name="Обычный" xfId="0" builtinId="0"/>
    <cellStyle name="Обычный 3" xfId="5"/>
    <cellStyle name="Обычный_Лист1" xfId="4"/>
    <cellStyle name="Обычный_Лист2" xfId="3"/>
    <cellStyle name="Обычный_общая" xfId="1"/>
    <cellStyle name="Процентный" xfId="7" builtinId="5"/>
    <cellStyle name="Финансовый" xfId="6" builtinId="3"/>
  </cellStyles>
  <dxfs count="0"/>
  <tableStyles count="0" defaultTableStyle="TableStyleMedium2" defaultPivotStyle="PivotStyleLight16"/>
  <colors>
    <mruColors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polymerteplo.ru/engineering-center/isoproflex_vs_steel_ppu/" TargetMode="Externa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polymerteplo.ru/engineering-center/isoproflex_vs_steel_ppu/" TargetMode="External"/><Relationship Id="rId2" Type="http://schemas.openxmlformats.org/officeDocument/2006/relationships/image" Target="../media/image3.png"/><Relationship Id="rId1" Type="http://schemas.openxmlformats.org/officeDocument/2006/relationships/image" Target="../media/image4.jpeg"/><Relationship Id="rId4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polymerteplo.ru/engineering-center/isoproflex_vs_steel_ppu/" TargetMode="External"/><Relationship Id="rId2" Type="http://schemas.openxmlformats.org/officeDocument/2006/relationships/image" Target="../media/image3.png"/><Relationship Id="rId1" Type="http://schemas.openxmlformats.org/officeDocument/2006/relationships/image" Target="../media/image5.jpeg"/><Relationship Id="rId4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s://polymerteplo.ru/engineering-center/isoproflex_vs_steel_ppu/" TargetMode="External"/><Relationship Id="rId2" Type="http://schemas.openxmlformats.org/officeDocument/2006/relationships/image" Target="../media/image3.png"/><Relationship Id="rId1" Type="http://schemas.openxmlformats.org/officeDocument/2006/relationships/image" Target="../media/image6.jpeg"/><Relationship Id="rId4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s://polymerteplo.ru/engineering-center/isoproflex_vs_steel_ppu/" TargetMode="External"/><Relationship Id="rId2" Type="http://schemas.openxmlformats.org/officeDocument/2006/relationships/image" Target="../media/image3.png"/><Relationship Id="rId1" Type="http://schemas.openxmlformats.org/officeDocument/2006/relationships/image" Target="../media/image7.jpeg"/><Relationship Id="rId4" Type="http://schemas.openxmlformats.org/officeDocument/2006/relationships/image" Target="../media/image2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9.jpeg"/><Relationship Id="rId1" Type="http://schemas.openxmlformats.org/officeDocument/2006/relationships/image" Target="../media/image8.jpeg"/><Relationship Id="rId6" Type="http://schemas.openxmlformats.org/officeDocument/2006/relationships/image" Target="../media/image2.jpg"/><Relationship Id="rId5" Type="http://schemas.openxmlformats.org/officeDocument/2006/relationships/hyperlink" Target="https://polymerteplo.ru/engineering-center/isoproflex_vs_steel_ppu/" TargetMode="External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https://polymerteplo.ru/engineering-center/isoproflex_vs_steel_ppu/" TargetMode="External"/><Relationship Id="rId2" Type="http://schemas.openxmlformats.org/officeDocument/2006/relationships/image" Target="../media/image3.png"/><Relationship Id="rId1" Type="http://schemas.openxmlformats.org/officeDocument/2006/relationships/image" Target="../media/image11.jpeg"/><Relationship Id="rId4" Type="http://schemas.openxmlformats.org/officeDocument/2006/relationships/image" Target="../media/image2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6</xdr:row>
      <xdr:rowOff>42142</xdr:rowOff>
    </xdr:from>
    <xdr:to>
      <xdr:col>4</xdr:col>
      <xdr:colOff>885825</xdr:colOff>
      <xdr:row>12</xdr:row>
      <xdr:rowOff>152400</xdr:rowOff>
    </xdr:to>
    <xdr:pic>
      <xdr:nvPicPr>
        <xdr:cNvPr id="3" name="Рисунок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223" t="8214" r="17744" b="11682"/>
        <a:stretch/>
      </xdr:blipFill>
      <xdr:spPr bwMode="auto">
        <a:xfrm>
          <a:off x="6734175" y="1127992"/>
          <a:ext cx="742950" cy="1253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16566</xdr:colOff>
      <xdr:row>65</xdr:row>
      <xdr:rowOff>198781</xdr:rowOff>
    </xdr:from>
    <xdr:to>
      <xdr:col>4</xdr:col>
      <xdr:colOff>1059263</xdr:colOff>
      <xdr:row>70</xdr:row>
      <xdr:rowOff>400826</xdr:rowOff>
    </xdr:to>
    <xdr:pic>
      <xdr:nvPicPr>
        <xdr:cNvPr id="5" name="Рисунок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4EA7D23-BB01-445E-AF39-7E42134AC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479" y="13732564"/>
          <a:ext cx="7652219" cy="1157859"/>
        </a:xfrm>
        <a:prstGeom prst="rect">
          <a:avLst/>
        </a:prstGeom>
      </xdr:spPr>
    </xdr:pic>
    <xdr:clientData/>
  </xdr:twoCellAnchor>
  <xdr:twoCellAnchor editAs="oneCell">
    <xdr:from>
      <xdr:col>0</xdr:col>
      <xdr:colOff>247649</xdr:colOff>
      <xdr:row>1</xdr:row>
      <xdr:rowOff>0</xdr:rowOff>
    </xdr:from>
    <xdr:to>
      <xdr:col>1</xdr:col>
      <xdr:colOff>953999</xdr:colOff>
      <xdr:row>6</xdr:row>
      <xdr:rowOff>0</xdr:rowOff>
    </xdr:to>
    <xdr:pic>
      <xdr:nvPicPr>
        <xdr:cNvPr id="8" name="Рисунок 7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9" y="133350"/>
          <a:ext cx="954000" cy="952500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238124</xdr:colOff>
      <xdr:row>6</xdr:row>
      <xdr:rowOff>76200</xdr:rowOff>
    </xdr:from>
    <xdr:to>
      <xdr:col>4</xdr:col>
      <xdr:colOff>868989</xdr:colOff>
      <xdr:row>12</xdr:row>
      <xdr:rowOff>152400</xdr:rowOff>
    </xdr:to>
    <xdr:pic>
      <xdr:nvPicPr>
        <xdr:cNvPr id="4" name="Рисунок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48" t="9961" r="23193" b="12467"/>
        <a:stretch/>
      </xdr:blipFill>
      <xdr:spPr bwMode="auto">
        <a:xfrm>
          <a:off x="6877049" y="1219200"/>
          <a:ext cx="63086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247649</xdr:colOff>
      <xdr:row>1</xdr:row>
      <xdr:rowOff>0</xdr:rowOff>
    </xdr:from>
    <xdr:to>
      <xdr:col>1</xdr:col>
      <xdr:colOff>906374</xdr:colOff>
      <xdr:row>6</xdr:row>
      <xdr:rowOff>1500</xdr:rowOff>
    </xdr:to>
    <xdr:pic>
      <xdr:nvPicPr>
        <xdr:cNvPr id="5" name="Рисунок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9" y="190500"/>
          <a:ext cx="954000" cy="954000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  <xdr:twoCellAnchor editAs="oneCell">
    <xdr:from>
      <xdr:col>0</xdr:col>
      <xdr:colOff>0</xdr:colOff>
      <xdr:row>104</xdr:row>
      <xdr:rowOff>0</xdr:rowOff>
    </xdr:from>
    <xdr:to>
      <xdr:col>4</xdr:col>
      <xdr:colOff>1057275</xdr:colOff>
      <xdr:row>110</xdr:row>
      <xdr:rowOff>21070</xdr:rowOff>
    </xdr:to>
    <xdr:pic>
      <xdr:nvPicPr>
        <xdr:cNvPr id="8" name="Рисунок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4EA7D23-BB01-445E-AF39-7E42134AC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459700"/>
          <a:ext cx="7696200" cy="11640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271828</xdr:colOff>
      <xdr:row>6</xdr:row>
      <xdr:rowOff>38099</xdr:rowOff>
    </xdr:from>
    <xdr:to>
      <xdr:col>4</xdr:col>
      <xdr:colOff>866774</xdr:colOff>
      <xdr:row>12</xdr:row>
      <xdr:rowOff>76200</xdr:rowOff>
    </xdr:to>
    <xdr:pic>
      <xdr:nvPicPr>
        <xdr:cNvPr id="4" name="Рисунок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72" t="10192" r="22395" b="13180"/>
        <a:stretch/>
      </xdr:blipFill>
      <xdr:spPr bwMode="auto">
        <a:xfrm>
          <a:off x="6939328" y="1181099"/>
          <a:ext cx="594946" cy="1104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247649</xdr:colOff>
      <xdr:row>1</xdr:row>
      <xdr:rowOff>0</xdr:rowOff>
    </xdr:from>
    <xdr:to>
      <xdr:col>1</xdr:col>
      <xdr:colOff>877799</xdr:colOff>
      <xdr:row>6</xdr:row>
      <xdr:rowOff>1500</xdr:rowOff>
    </xdr:to>
    <xdr:pic>
      <xdr:nvPicPr>
        <xdr:cNvPr id="7" name="Рисунок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9" y="190500"/>
          <a:ext cx="954000" cy="954000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  <xdr:twoCellAnchor editAs="oneCell">
    <xdr:from>
      <xdr:col>0</xdr:col>
      <xdr:colOff>28575</xdr:colOff>
      <xdr:row>116</xdr:row>
      <xdr:rowOff>152400</xdr:rowOff>
    </xdr:from>
    <xdr:to>
      <xdr:col>4</xdr:col>
      <xdr:colOff>1057275</xdr:colOff>
      <xdr:row>123</xdr:row>
      <xdr:rowOff>21070</xdr:rowOff>
    </xdr:to>
    <xdr:pic>
      <xdr:nvPicPr>
        <xdr:cNvPr id="8" name="Рисунок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4EA7D23-BB01-445E-AF39-7E42134AC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2869525"/>
          <a:ext cx="7696200" cy="11640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238124</xdr:colOff>
      <xdr:row>6</xdr:row>
      <xdr:rowOff>69301</xdr:rowOff>
    </xdr:from>
    <xdr:to>
      <xdr:col>4</xdr:col>
      <xdr:colOff>866775</xdr:colOff>
      <xdr:row>12</xdr:row>
      <xdr:rowOff>161925</xdr:rowOff>
    </xdr:to>
    <xdr:pic>
      <xdr:nvPicPr>
        <xdr:cNvPr id="4" name="Рисунок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154" t="10017" r="23648" b="12846"/>
        <a:stretch/>
      </xdr:blipFill>
      <xdr:spPr bwMode="auto">
        <a:xfrm>
          <a:off x="6934199" y="1212301"/>
          <a:ext cx="628651" cy="1235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247649</xdr:colOff>
      <xdr:row>1</xdr:row>
      <xdr:rowOff>0</xdr:rowOff>
    </xdr:from>
    <xdr:to>
      <xdr:col>1</xdr:col>
      <xdr:colOff>849224</xdr:colOff>
      <xdr:row>6</xdr:row>
      <xdr:rowOff>1500</xdr:rowOff>
    </xdr:to>
    <xdr:pic>
      <xdr:nvPicPr>
        <xdr:cNvPr id="7" name="Рисунок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9" y="190500"/>
          <a:ext cx="954000" cy="954000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  <xdr:twoCellAnchor editAs="oneCell">
    <xdr:from>
      <xdr:col>0</xdr:col>
      <xdr:colOff>28575</xdr:colOff>
      <xdr:row>195</xdr:row>
      <xdr:rowOff>180975</xdr:rowOff>
    </xdr:from>
    <xdr:to>
      <xdr:col>4</xdr:col>
      <xdr:colOff>1057274</xdr:colOff>
      <xdr:row>202</xdr:row>
      <xdr:rowOff>11545</xdr:rowOff>
    </xdr:to>
    <xdr:pic>
      <xdr:nvPicPr>
        <xdr:cNvPr id="9" name="Рисунок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4EA7D23-BB01-445E-AF39-7E42134AC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8061900"/>
          <a:ext cx="7724774" cy="11640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304800</xdr:colOff>
      <xdr:row>6</xdr:row>
      <xdr:rowOff>114299</xdr:rowOff>
    </xdr:from>
    <xdr:to>
      <xdr:col>4</xdr:col>
      <xdr:colOff>857881</xdr:colOff>
      <xdr:row>12</xdr:row>
      <xdr:rowOff>104774</xdr:rowOff>
    </xdr:to>
    <xdr:pic>
      <xdr:nvPicPr>
        <xdr:cNvPr id="4" name="Рисунок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67" t="11164" r="26280" b="13848"/>
        <a:stretch/>
      </xdr:blipFill>
      <xdr:spPr bwMode="auto">
        <a:xfrm>
          <a:off x="6981825" y="1257299"/>
          <a:ext cx="553081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247649</xdr:colOff>
      <xdr:row>1</xdr:row>
      <xdr:rowOff>0</xdr:rowOff>
    </xdr:from>
    <xdr:to>
      <xdr:col>1</xdr:col>
      <xdr:colOff>868274</xdr:colOff>
      <xdr:row>6</xdr:row>
      <xdr:rowOff>1500</xdr:rowOff>
    </xdr:to>
    <xdr:pic>
      <xdr:nvPicPr>
        <xdr:cNvPr id="6" name="Рисунок 5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9" y="190500"/>
          <a:ext cx="954000" cy="954000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  <xdr:twoCellAnchor editAs="oneCell">
    <xdr:from>
      <xdr:col>0</xdr:col>
      <xdr:colOff>0</xdr:colOff>
      <xdr:row>125</xdr:row>
      <xdr:rowOff>161925</xdr:rowOff>
    </xdr:from>
    <xdr:to>
      <xdr:col>4</xdr:col>
      <xdr:colOff>1047749</xdr:colOff>
      <xdr:row>131</xdr:row>
      <xdr:rowOff>182995</xdr:rowOff>
    </xdr:to>
    <xdr:pic>
      <xdr:nvPicPr>
        <xdr:cNvPr id="8" name="Рисунок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4EA7D23-BB01-445E-AF39-7E42134AC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774525"/>
          <a:ext cx="7724774" cy="11640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657226</xdr:colOff>
      <xdr:row>7</xdr:row>
      <xdr:rowOff>57150</xdr:rowOff>
    </xdr:from>
    <xdr:to>
      <xdr:col>4</xdr:col>
      <xdr:colOff>933450</xdr:colOff>
      <xdr:row>13</xdr:row>
      <xdr:rowOff>66676</xdr:rowOff>
    </xdr:to>
    <xdr:grpSp>
      <xdr:nvGrpSpPr>
        <xdr:cNvPr id="2" name="Группа 1"/>
        <xdr:cNvGrpSpPr/>
      </xdr:nvGrpSpPr>
      <xdr:grpSpPr>
        <a:xfrm>
          <a:off x="6638926" y="1276350"/>
          <a:ext cx="1343024" cy="1019176"/>
          <a:chOff x="5705475" y="952500"/>
          <a:chExt cx="1524000" cy="1200151"/>
        </a:xfrm>
      </xdr:grpSpPr>
      <xdr:pic>
        <xdr:nvPicPr>
          <xdr:cNvPr id="5" name="Рисунок 1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6678" t="9414" r="27713" b="12410"/>
          <a:stretch/>
        </xdr:blipFill>
        <xdr:spPr bwMode="auto">
          <a:xfrm>
            <a:off x="6724651" y="952500"/>
            <a:ext cx="504824" cy="1200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Рисунок 3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5354" t="11206" r="29526" b="12949"/>
          <a:stretch/>
        </xdr:blipFill>
        <xdr:spPr bwMode="auto">
          <a:xfrm>
            <a:off x="6219824" y="981075"/>
            <a:ext cx="504825" cy="117157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Рисунок 1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4513" t="10309" r="25874" b="13481"/>
          <a:stretch/>
        </xdr:blipFill>
        <xdr:spPr bwMode="auto">
          <a:xfrm>
            <a:off x="5705475" y="1028700"/>
            <a:ext cx="523875" cy="11144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247649</xdr:colOff>
      <xdr:row>1</xdr:row>
      <xdr:rowOff>0</xdr:rowOff>
    </xdr:from>
    <xdr:to>
      <xdr:col>1</xdr:col>
      <xdr:colOff>868274</xdr:colOff>
      <xdr:row>6</xdr:row>
      <xdr:rowOff>1500</xdr:rowOff>
    </xdr:to>
    <xdr:pic>
      <xdr:nvPicPr>
        <xdr:cNvPr id="9" name="Рисунок 8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9" y="190500"/>
          <a:ext cx="954000" cy="954000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  <xdr:twoCellAnchor editAs="oneCell">
    <xdr:from>
      <xdr:col>0</xdr:col>
      <xdr:colOff>28575</xdr:colOff>
      <xdr:row>145</xdr:row>
      <xdr:rowOff>19050</xdr:rowOff>
    </xdr:from>
    <xdr:to>
      <xdr:col>4</xdr:col>
      <xdr:colOff>1052811</xdr:colOff>
      <xdr:row>150</xdr:row>
      <xdr:rowOff>171450</xdr:rowOff>
    </xdr:to>
    <xdr:pic>
      <xdr:nvPicPr>
        <xdr:cNvPr id="10" name="Рисунок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4EA7D23-BB01-445E-AF39-7E42134AC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7889200"/>
          <a:ext cx="8072736" cy="11049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323849</xdr:colOff>
      <xdr:row>6</xdr:row>
      <xdr:rowOff>19049</xdr:rowOff>
    </xdr:from>
    <xdr:to>
      <xdr:col>4</xdr:col>
      <xdr:colOff>879774</xdr:colOff>
      <xdr:row>12</xdr:row>
      <xdr:rowOff>123824</xdr:rowOff>
    </xdr:to>
    <xdr:pic>
      <xdr:nvPicPr>
        <xdr:cNvPr id="4" name="Рисунок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898" t="10203" r="26891" b="14091"/>
        <a:stretch/>
      </xdr:blipFill>
      <xdr:spPr bwMode="auto">
        <a:xfrm>
          <a:off x="6934199" y="1162049"/>
          <a:ext cx="55592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247649</xdr:colOff>
      <xdr:row>1</xdr:row>
      <xdr:rowOff>0</xdr:rowOff>
    </xdr:from>
    <xdr:to>
      <xdr:col>1</xdr:col>
      <xdr:colOff>953999</xdr:colOff>
      <xdr:row>6</xdr:row>
      <xdr:rowOff>1500</xdr:rowOff>
    </xdr:to>
    <xdr:pic>
      <xdr:nvPicPr>
        <xdr:cNvPr id="8" name="Рисунок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9" y="190500"/>
          <a:ext cx="954000" cy="954000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  <xdr:twoCellAnchor editAs="oneCell">
    <xdr:from>
      <xdr:col>0</xdr:col>
      <xdr:colOff>0</xdr:colOff>
      <xdr:row>69</xdr:row>
      <xdr:rowOff>76200</xdr:rowOff>
    </xdr:from>
    <xdr:to>
      <xdr:col>4</xdr:col>
      <xdr:colOff>1057275</xdr:colOff>
      <xdr:row>74</xdr:row>
      <xdr:rowOff>173153</xdr:rowOff>
    </xdr:to>
    <xdr:pic>
      <xdr:nvPicPr>
        <xdr:cNvPr id="9" name="Рисунок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4EA7D23-BB01-445E-AF39-7E42134AC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706475"/>
          <a:ext cx="7667625" cy="104945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133350</xdr:rowOff>
    </xdr:from>
    <xdr:to>
      <xdr:col>4</xdr:col>
      <xdr:colOff>205740</xdr:colOff>
      <xdr:row>5</xdr:row>
      <xdr:rowOff>149860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21E6A7A-55A6-4E5D-A510-EFDD8E7DD8A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" y="133350"/>
          <a:ext cx="5939790" cy="1016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mdaplast.ru" TargetMode="External"/><Relationship Id="rId1" Type="http://schemas.openxmlformats.org/officeDocument/2006/relationships/hyperlink" Target="https://mdaplast.ru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info@mdaplast.ru" TargetMode="External"/><Relationship Id="rId1" Type="http://schemas.openxmlformats.org/officeDocument/2006/relationships/hyperlink" Target="https://mdaplast.ru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info@mdaplast.ru" TargetMode="External"/><Relationship Id="rId1" Type="http://schemas.openxmlformats.org/officeDocument/2006/relationships/hyperlink" Target="https://mdaplast.ru/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info@mdaplast.ru" TargetMode="External"/><Relationship Id="rId1" Type="http://schemas.openxmlformats.org/officeDocument/2006/relationships/hyperlink" Target="https://mdaplast.ru/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info@mdaplast.ru" TargetMode="External"/><Relationship Id="rId1" Type="http://schemas.openxmlformats.org/officeDocument/2006/relationships/hyperlink" Target="https://mdaplast.ru/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info@mdaplast.ru" TargetMode="External"/><Relationship Id="rId1" Type="http://schemas.openxmlformats.org/officeDocument/2006/relationships/hyperlink" Target="https://mdaplast.ru/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mdaplast.ru" TargetMode="External"/><Relationship Id="rId2" Type="http://schemas.openxmlformats.org/officeDocument/2006/relationships/hyperlink" Target="https://mdaplast.ru/" TargetMode="External"/><Relationship Id="rId1" Type="http://schemas.openxmlformats.org/officeDocument/2006/relationships/hyperlink" Target="https://www.polyplastic.ru/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info@polymerteplo.ru" TargetMode="External"/><Relationship Id="rId1" Type="http://schemas.openxmlformats.org/officeDocument/2006/relationships/hyperlink" Target="http://www.polymerteplo.ru/products/" TargetMode="External"/><Relationship Id="rId4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E71"/>
  <sheetViews>
    <sheetView tabSelected="1" view="pageBreakPreview" topLeftCell="A34" zoomScaleNormal="100" zoomScaleSheetLayoutView="100" workbookViewId="0">
      <selection activeCell="C26" sqref="C26"/>
    </sheetView>
  </sheetViews>
  <sheetFormatPr defaultRowHeight="15" x14ac:dyDescent="0.25"/>
  <cols>
    <col min="1" max="1" width="3.7109375" style="48" bestFit="1" customWidth="1"/>
    <col min="2" max="2" width="70" style="99" bestFit="1" customWidth="1"/>
    <col min="3" max="3" width="9.140625" style="48"/>
    <col min="4" max="5" width="16" style="48" customWidth="1"/>
  </cols>
  <sheetData>
    <row r="1" spans="1:5" ht="10.5" customHeight="1" x14ac:dyDescent="0.25">
      <c r="A1" s="45"/>
      <c r="B1" s="94"/>
      <c r="C1" s="45"/>
      <c r="D1" s="45"/>
      <c r="E1" s="45"/>
    </row>
    <row r="2" spans="1:5" x14ac:dyDescent="0.25">
      <c r="A2" s="45"/>
      <c r="B2" s="94"/>
      <c r="C2" s="45"/>
      <c r="D2" s="45"/>
      <c r="E2" s="43" t="s">
        <v>525</v>
      </c>
    </row>
    <row r="3" spans="1:5" x14ac:dyDescent="0.25">
      <c r="A3" s="45"/>
      <c r="B3" s="94"/>
      <c r="C3" s="45"/>
      <c r="D3" s="45"/>
      <c r="E3" s="43" t="s">
        <v>526</v>
      </c>
    </row>
    <row r="4" spans="1:5" x14ac:dyDescent="0.25">
      <c r="A4" s="45"/>
      <c r="B4" s="94"/>
      <c r="C4" s="45"/>
      <c r="D4" s="45"/>
      <c r="E4" s="44" t="s">
        <v>527</v>
      </c>
    </row>
    <row r="5" spans="1:5" x14ac:dyDescent="0.25">
      <c r="A5" s="45"/>
      <c r="B5" s="94"/>
      <c r="C5" s="45"/>
      <c r="D5" s="45"/>
      <c r="E5" s="44" t="s">
        <v>528</v>
      </c>
    </row>
    <row r="6" spans="1:5" x14ac:dyDescent="0.25">
      <c r="A6" s="45"/>
      <c r="B6" s="94"/>
      <c r="C6" s="45"/>
      <c r="D6" s="45"/>
      <c r="E6" s="44" t="s">
        <v>529</v>
      </c>
    </row>
    <row r="7" spans="1:5" x14ac:dyDescent="0.25">
      <c r="A7" s="45"/>
      <c r="B7" s="94"/>
      <c r="C7" s="45"/>
      <c r="D7" s="45"/>
      <c r="E7" s="45"/>
    </row>
    <row r="8" spans="1:5" x14ac:dyDescent="0.25">
      <c r="A8" s="45"/>
      <c r="B8" s="94" t="s">
        <v>532</v>
      </c>
      <c r="C8" s="45"/>
      <c r="D8" s="45"/>
      <c r="E8" s="45"/>
    </row>
    <row r="9" spans="1:5" x14ac:dyDescent="0.25">
      <c r="A9" s="45"/>
      <c r="B9" s="94" t="str">
        <f>СВОД!C8</f>
        <v>от 01.01.2024г.</v>
      </c>
      <c r="C9" s="45"/>
      <c r="D9" s="45"/>
      <c r="E9" s="45"/>
    </row>
    <row r="10" spans="1:5" x14ac:dyDescent="0.25">
      <c r="A10" s="45"/>
      <c r="B10" s="94" t="s">
        <v>50</v>
      </c>
      <c r="C10" s="45"/>
      <c r="D10" s="45"/>
      <c r="E10" s="45"/>
    </row>
    <row r="11" spans="1:5" x14ac:dyDescent="0.25">
      <c r="A11" s="45"/>
      <c r="B11" s="47"/>
      <c r="D11" s="45"/>
      <c r="E11" s="45"/>
    </row>
    <row r="12" spans="1:5" x14ac:dyDescent="0.25">
      <c r="A12" s="45"/>
      <c r="B12" s="95" t="s">
        <v>49</v>
      </c>
      <c r="C12" s="96" t="s">
        <v>530</v>
      </c>
      <c r="D12" s="45"/>
      <c r="E12" s="45"/>
    </row>
    <row r="13" spans="1:5" ht="15.75" thickBot="1" x14ac:dyDescent="0.3">
      <c r="A13" s="45"/>
      <c r="B13" s="95" t="s">
        <v>111</v>
      </c>
      <c r="C13" s="49" t="s">
        <v>531</v>
      </c>
      <c r="D13" s="45"/>
      <c r="E13" s="45"/>
    </row>
    <row r="14" spans="1:5" s="7" customFormat="1" ht="27.75" thickBot="1" x14ac:dyDescent="0.3">
      <c r="A14" s="50" t="s">
        <v>0</v>
      </c>
      <c r="B14" s="51" t="s">
        <v>1</v>
      </c>
      <c r="C14" s="51" t="s">
        <v>52</v>
      </c>
      <c r="D14" s="51" t="s">
        <v>39</v>
      </c>
      <c r="E14" s="52" t="s">
        <v>40</v>
      </c>
    </row>
    <row r="15" spans="1:5" x14ac:dyDescent="0.25">
      <c r="A15" s="53"/>
      <c r="B15" s="54" t="s">
        <v>41</v>
      </c>
      <c r="C15" s="54"/>
      <c r="D15" s="54"/>
      <c r="E15" s="54"/>
    </row>
    <row r="16" spans="1:5" x14ac:dyDescent="0.25">
      <c r="A16" s="55">
        <v>1</v>
      </c>
      <c r="B16" s="97" t="s">
        <v>2</v>
      </c>
      <c r="C16" s="57" t="s">
        <v>101</v>
      </c>
      <c r="D16" s="58">
        <f>SUMIF(СВОД!$C$13:$C$482,КАСАФЛЕКС!B16,СВОД!$E$13:$E$482)*0.9</f>
        <v>25318.799999999999</v>
      </c>
      <c r="E16" s="59">
        <f>D16*1.2</f>
        <v>30382.559999999998</v>
      </c>
    </row>
    <row r="17" spans="1:5" x14ac:dyDescent="0.25">
      <c r="A17" s="55">
        <f t="shared" ref="A17:A21" si="0">A16+1</f>
        <v>2</v>
      </c>
      <c r="B17" s="97" t="s">
        <v>3</v>
      </c>
      <c r="C17" s="57" t="s">
        <v>101</v>
      </c>
      <c r="D17" s="58">
        <f>SUMIF(СВОД!$C$13:$C$482,КАСАФЛЕКС!B17,СВОД!$E$13:$E$482)*0.9</f>
        <v>21526.2</v>
      </c>
      <c r="E17" s="59">
        <f t="shared" ref="E17:E46" si="1">D17*1.2</f>
        <v>25831.439999999999</v>
      </c>
    </row>
    <row r="18" spans="1:5" x14ac:dyDescent="0.25">
      <c r="A18" s="55">
        <f t="shared" si="0"/>
        <v>3</v>
      </c>
      <c r="B18" s="97" t="s">
        <v>4</v>
      </c>
      <c r="C18" s="57" t="s">
        <v>101</v>
      </c>
      <c r="D18" s="58">
        <f>SUMIF(СВОД!$C$13:$C$482,КАСАФЛЕКС!B18,СВОД!$E$13:$E$482)*0.9</f>
        <v>15366.6</v>
      </c>
      <c r="E18" s="59">
        <f t="shared" si="1"/>
        <v>18439.919999999998</v>
      </c>
    </row>
    <row r="19" spans="1:5" x14ac:dyDescent="0.25">
      <c r="A19" s="55">
        <f t="shared" si="0"/>
        <v>4</v>
      </c>
      <c r="B19" s="97" t="s">
        <v>5</v>
      </c>
      <c r="C19" s="57" t="s">
        <v>101</v>
      </c>
      <c r="D19" s="58">
        <f>SUMIF(СВОД!$C$13:$C$482,КАСАФЛЕКС!B19,СВОД!$E$13:$E$482)*0.9</f>
        <v>13086</v>
      </c>
      <c r="E19" s="59">
        <f t="shared" si="1"/>
        <v>15703.199999999999</v>
      </c>
    </row>
    <row r="20" spans="1:5" x14ac:dyDescent="0.25">
      <c r="A20" s="55">
        <f t="shared" si="0"/>
        <v>5</v>
      </c>
      <c r="B20" s="97" t="s">
        <v>6</v>
      </c>
      <c r="C20" s="57" t="s">
        <v>101</v>
      </c>
      <c r="D20" s="58">
        <f>SUMIF(СВОД!$C$13:$C$482,КАСАФЛЕКС!B20,СВОД!$E$13:$E$482)*0.9</f>
        <v>8156.7</v>
      </c>
      <c r="E20" s="59">
        <f t="shared" si="1"/>
        <v>9788.0399999999991</v>
      </c>
    </row>
    <row r="21" spans="1:5" x14ac:dyDescent="0.25">
      <c r="A21" s="55">
        <f t="shared" si="0"/>
        <v>6</v>
      </c>
      <c r="B21" s="97" t="s">
        <v>7</v>
      </c>
      <c r="C21" s="57" t="s">
        <v>101</v>
      </c>
      <c r="D21" s="58">
        <f>SUMIF(СВОД!$C$13:$C$482,КАСАФЛЕКС!B21,СВОД!$E$13:$E$482)*0.9</f>
        <v>5658.3</v>
      </c>
      <c r="E21" s="59">
        <f t="shared" si="1"/>
        <v>6789.96</v>
      </c>
    </row>
    <row r="22" spans="1:5" x14ac:dyDescent="0.25">
      <c r="A22" s="53"/>
      <c r="B22" s="60" t="s">
        <v>42</v>
      </c>
      <c r="C22" s="53"/>
      <c r="D22" s="53"/>
      <c r="E22" s="61"/>
    </row>
    <row r="23" spans="1:5" x14ac:dyDescent="0.25">
      <c r="A23" s="55">
        <f>A21+1</f>
        <v>7</v>
      </c>
      <c r="B23" s="97" t="s">
        <v>15</v>
      </c>
      <c r="C23" s="57" t="s">
        <v>102</v>
      </c>
      <c r="D23" s="58">
        <f>SUMIF(СВОД!$C$13:$C$482,КАСАФЛЕКС!B23,СВОД!$E$13:$E$482)*0.9</f>
        <v>67354.2</v>
      </c>
      <c r="E23" s="59">
        <f t="shared" si="1"/>
        <v>80825.039999999994</v>
      </c>
    </row>
    <row r="24" spans="1:5" x14ac:dyDescent="0.25">
      <c r="A24" s="55">
        <f t="shared" ref="A24:A28" si="2">A23+1</f>
        <v>8</v>
      </c>
      <c r="B24" s="97" t="s">
        <v>16</v>
      </c>
      <c r="C24" s="57" t="s">
        <v>102</v>
      </c>
      <c r="D24" s="58">
        <f>SUMIF(СВОД!$C$13:$C$482,КАСАФЛЕКС!B24,СВОД!$E$13:$E$482)*0.9</f>
        <v>52757.1</v>
      </c>
      <c r="E24" s="59">
        <f t="shared" si="1"/>
        <v>63308.52</v>
      </c>
    </row>
    <row r="25" spans="1:5" x14ac:dyDescent="0.25">
      <c r="A25" s="55">
        <f t="shared" si="2"/>
        <v>9</v>
      </c>
      <c r="B25" s="97" t="s">
        <v>17</v>
      </c>
      <c r="C25" s="57" t="s">
        <v>102</v>
      </c>
      <c r="D25" s="58">
        <f>SUMIF(СВОД!$C$13:$C$482,КАСАФЛЕКС!B25,СВОД!$E$13:$E$482)*0.9</f>
        <v>34084.800000000003</v>
      </c>
      <c r="E25" s="59">
        <f t="shared" si="1"/>
        <v>40901.760000000002</v>
      </c>
    </row>
    <row r="26" spans="1:5" x14ac:dyDescent="0.25">
      <c r="A26" s="55">
        <f t="shared" si="2"/>
        <v>10</v>
      </c>
      <c r="B26" s="97" t="s">
        <v>18</v>
      </c>
      <c r="C26" s="57" t="s">
        <v>102</v>
      </c>
      <c r="D26" s="58">
        <f>SUMIF(СВОД!$C$13:$C$482,КАСАФЛЕКС!B26,СВОД!$E$13:$E$482)*0.9</f>
        <v>25740</v>
      </c>
      <c r="E26" s="59">
        <f t="shared" si="1"/>
        <v>30888</v>
      </c>
    </row>
    <row r="27" spans="1:5" x14ac:dyDescent="0.25">
      <c r="A27" s="55">
        <f t="shared" si="2"/>
        <v>11</v>
      </c>
      <c r="B27" s="97" t="s">
        <v>19</v>
      </c>
      <c r="C27" s="57" t="s">
        <v>102</v>
      </c>
      <c r="D27" s="58">
        <f>SUMIF(СВОД!$C$13:$C$482,КАСАФЛЕКС!B27,СВОД!$E$13:$E$482)*0.9</f>
        <v>16415.100000000002</v>
      </c>
      <c r="E27" s="59">
        <f t="shared" si="1"/>
        <v>19698.120000000003</v>
      </c>
    </row>
    <row r="28" spans="1:5" x14ac:dyDescent="0.25">
      <c r="A28" s="55">
        <f t="shared" si="2"/>
        <v>12</v>
      </c>
      <c r="B28" s="97" t="s">
        <v>20</v>
      </c>
      <c r="C28" s="57" t="s">
        <v>102</v>
      </c>
      <c r="D28" s="58">
        <f>SUMIF(СВОД!$C$13:$C$482,КАСАФЛЕКС!B28,СВОД!$E$13:$E$482)*0.9</f>
        <v>14729.4</v>
      </c>
      <c r="E28" s="59">
        <f t="shared" si="1"/>
        <v>17675.28</v>
      </c>
    </row>
    <row r="29" spans="1:5" x14ac:dyDescent="0.25">
      <c r="A29" s="53"/>
      <c r="B29" s="60" t="s">
        <v>355</v>
      </c>
      <c r="C29" s="53"/>
      <c r="D29" s="53"/>
      <c r="E29" s="61"/>
    </row>
    <row r="30" spans="1:5" x14ac:dyDescent="0.25">
      <c r="A30" s="55">
        <f>A28+1</f>
        <v>13</v>
      </c>
      <c r="B30" s="97" t="s">
        <v>14</v>
      </c>
      <c r="C30" s="57" t="s">
        <v>102</v>
      </c>
      <c r="D30" s="58">
        <f>SUMIF(СВОД!$C$13:$C$482,КАСАФЛЕКС!B30,СВОД!$E$13:$E$482)*0.9</f>
        <v>3672.9</v>
      </c>
      <c r="E30" s="59">
        <f t="shared" si="1"/>
        <v>4407.4799999999996</v>
      </c>
    </row>
    <row r="31" spans="1:5" x14ac:dyDescent="0.25">
      <c r="A31" s="53"/>
      <c r="B31" s="54" t="s">
        <v>44</v>
      </c>
      <c r="C31" s="62"/>
      <c r="D31" s="62"/>
      <c r="E31" s="61"/>
    </row>
    <row r="32" spans="1:5" x14ac:dyDescent="0.25">
      <c r="A32" s="55">
        <f>A30+1</f>
        <v>14</v>
      </c>
      <c r="B32" s="97" t="s">
        <v>25</v>
      </c>
      <c r="C32" s="57" t="s">
        <v>102</v>
      </c>
      <c r="D32" s="58">
        <f>SUMIF(СВОД!$C$13:$C$482,КАСАФЛЕКС!B32,СВОД!$E$13:$E$482)*0.9</f>
        <v>1524.6000000000001</v>
      </c>
      <c r="E32" s="59">
        <f t="shared" si="1"/>
        <v>1829.5200000000002</v>
      </c>
    </row>
    <row r="33" spans="1:5" x14ac:dyDescent="0.25">
      <c r="A33" s="55">
        <f t="shared" ref="A33:A37" si="3">A32+1</f>
        <v>15</v>
      </c>
      <c r="B33" s="97" t="s">
        <v>26</v>
      </c>
      <c r="C33" s="57" t="s">
        <v>102</v>
      </c>
      <c r="D33" s="58">
        <f>SUMIF(СВОД!$C$13:$C$482,КАСАФЛЕКС!B33,СВОД!$E$13:$E$482)*0.9</f>
        <v>1381.5</v>
      </c>
      <c r="E33" s="59">
        <f t="shared" si="1"/>
        <v>1657.8</v>
      </c>
    </row>
    <row r="34" spans="1:5" x14ac:dyDescent="0.25">
      <c r="A34" s="55">
        <f t="shared" si="3"/>
        <v>16</v>
      </c>
      <c r="B34" s="97" t="s">
        <v>27</v>
      </c>
      <c r="C34" s="57" t="s">
        <v>102</v>
      </c>
      <c r="D34" s="58">
        <f>SUMIF(СВОД!$C$13:$C$482,КАСАФЛЕКС!B34,СВОД!$E$13:$E$482)*0.9</f>
        <v>1283.4000000000001</v>
      </c>
      <c r="E34" s="59">
        <f t="shared" si="1"/>
        <v>1540.0800000000002</v>
      </c>
    </row>
    <row r="35" spans="1:5" x14ac:dyDescent="0.25">
      <c r="A35" s="55">
        <f t="shared" si="3"/>
        <v>17</v>
      </c>
      <c r="B35" s="97" t="s">
        <v>28</v>
      </c>
      <c r="C35" s="57" t="s">
        <v>102</v>
      </c>
      <c r="D35" s="58">
        <f>SUMIF(СВОД!$C$13:$C$482,КАСАФЛЕКС!B35,СВОД!$E$13:$E$482)*0.9</f>
        <v>1133.1000000000001</v>
      </c>
      <c r="E35" s="59">
        <f t="shared" si="1"/>
        <v>1359.72</v>
      </c>
    </row>
    <row r="36" spans="1:5" x14ac:dyDescent="0.25">
      <c r="A36" s="55">
        <f t="shared" si="3"/>
        <v>18</v>
      </c>
      <c r="B36" s="97" t="s">
        <v>29</v>
      </c>
      <c r="C36" s="57" t="s">
        <v>102</v>
      </c>
      <c r="D36" s="58">
        <f>SUMIF(СВОД!$C$13:$C$482,КАСАФЛЕКС!B36,СВОД!$E$13:$E$482)*0.9</f>
        <v>963</v>
      </c>
      <c r="E36" s="59">
        <f t="shared" si="1"/>
        <v>1155.5999999999999</v>
      </c>
    </row>
    <row r="37" spans="1:5" x14ac:dyDescent="0.25">
      <c r="A37" s="55">
        <f t="shared" si="3"/>
        <v>19</v>
      </c>
      <c r="B37" s="97" t="s">
        <v>30</v>
      </c>
      <c r="C37" s="57" t="s">
        <v>102</v>
      </c>
      <c r="D37" s="58">
        <f>SUMIF(СВОД!$C$13:$C$482,КАСАФЛЕКС!B37,СВОД!$E$13:$E$482)*0.9</f>
        <v>963</v>
      </c>
      <c r="E37" s="59">
        <f t="shared" si="1"/>
        <v>1155.5999999999999</v>
      </c>
    </row>
    <row r="38" spans="1:5" x14ac:dyDescent="0.25">
      <c r="A38" s="53"/>
      <c r="B38" s="60" t="s">
        <v>45</v>
      </c>
      <c r="C38" s="53"/>
      <c r="D38" s="53"/>
      <c r="E38" s="61"/>
    </row>
    <row r="39" spans="1:5" x14ac:dyDescent="0.25">
      <c r="A39" s="55">
        <f>A37+1</f>
        <v>20</v>
      </c>
      <c r="B39" s="98" t="s">
        <v>435</v>
      </c>
      <c r="C39" s="57" t="s">
        <v>102</v>
      </c>
      <c r="D39" s="58">
        <f>SUMIF(СВОД!$C$13:$C$482,КАСАФЛЕКС!B39,СВОД!$E$13:$E$482)*0.9</f>
        <v>10570.5</v>
      </c>
      <c r="E39" s="59">
        <f t="shared" ref="E39:E41" si="4">D39*1.2</f>
        <v>12684.6</v>
      </c>
    </row>
    <row r="40" spans="1:5" x14ac:dyDescent="0.25">
      <c r="A40" s="55">
        <f t="shared" ref="A40:A44" si="5">A39+1</f>
        <v>21</v>
      </c>
      <c r="B40" s="98" t="s">
        <v>436</v>
      </c>
      <c r="C40" s="57" t="s">
        <v>102</v>
      </c>
      <c r="D40" s="58">
        <f>SUMIF(СВОД!$C$13:$C$482,КАСАФЛЕКС!B40,СВОД!$E$13:$E$482)*0.9</f>
        <v>9716.4</v>
      </c>
      <c r="E40" s="59">
        <f t="shared" si="4"/>
        <v>11659.679999999998</v>
      </c>
    </row>
    <row r="41" spans="1:5" x14ac:dyDescent="0.25">
      <c r="A41" s="55">
        <f t="shared" si="5"/>
        <v>22</v>
      </c>
      <c r="B41" s="98" t="s">
        <v>438</v>
      </c>
      <c r="C41" s="57" t="s">
        <v>102</v>
      </c>
      <c r="D41" s="58">
        <f>SUMIF(СВОД!$C$13:$C$482,КАСАФЛЕКС!B41,СВОД!$E$13:$E$482)*0.9</f>
        <v>7627.5</v>
      </c>
      <c r="E41" s="59">
        <f t="shared" si="4"/>
        <v>9153</v>
      </c>
    </row>
    <row r="42" spans="1:5" x14ac:dyDescent="0.25">
      <c r="A42" s="55">
        <f t="shared" si="5"/>
        <v>23</v>
      </c>
      <c r="B42" s="97" t="s">
        <v>36</v>
      </c>
      <c r="C42" s="57" t="s">
        <v>102</v>
      </c>
      <c r="D42" s="58">
        <f>SUMIF(СВОД!$C$13:$C$482,КАСАФЛЕКС!B42,СВОД!$E$13:$E$482)*0.9</f>
        <v>7218.9000000000005</v>
      </c>
      <c r="E42" s="59">
        <f t="shared" si="1"/>
        <v>8662.68</v>
      </c>
    </row>
    <row r="43" spans="1:5" x14ac:dyDescent="0.25">
      <c r="A43" s="55">
        <f t="shared" si="5"/>
        <v>24</v>
      </c>
      <c r="B43" s="97" t="s">
        <v>37</v>
      </c>
      <c r="C43" s="57" t="s">
        <v>102</v>
      </c>
      <c r="D43" s="58">
        <f>SUMIF(СВОД!$C$13:$C$482,КАСАФЛЕКС!B43,СВОД!$E$13:$E$482)*0.9</f>
        <v>6904.8</v>
      </c>
      <c r="E43" s="59">
        <f t="shared" si="1"/>
        <v>8285.76</v>
      </c>
    </row>
    <row r="44" spans="1:5" x14ac:dyDescent="0.25">
      <c r="A44" s="55">
        <f t="shared" si="5"/>
        <v>25</v>
      </c>
      <c r="B44" s="97" t="s">
        <v>38</v>
      </c>
      <c r="C44" s="57" t="s">
        <v>102</v>
      </c>
      <c r="D44" s="58">
        <f>SUMIF(СВОД!$C$13:$C$482,КАСАФЛЕКС!B44,СВОД!$E$13:$E$482)*0.9</f>
        <v>6278.4000000000005</v>
      </c>
      <c r="E44" s="59">
        <f t="shared" si="1"/>
        <v>7534.08</v>
      </c>
    </row>
    <row r="45" spans="1:5" x14ac:dyDescent="0.25">
      <c r="A45" s="53"/>
      <c r="B45" s="60" t="s">
        <v>51</v>
      </c>
      <c r="C45" s="53"/>
      <c r="D45" s="53"/>
      <c r="E45" s="61"/>
    </row>
    <row r="46" spans="1:5" x14ac:dyDescent="0.25">
      <c r="A46" s="55">
        <f>A44+1</f>
        <v>26</v>
      </c>
      <c r="B46" s="97" t="s">
        <v>31</v>
      </c>
      <c r="C46" s="57" t="s">
        <v>102</v>
      </c>
      <c r="D46" s="58">
        <f>SUMIF(СВОД!$C$13:$C$482,КАСАФЛЕКС!B46,СВОД!$E$13:$E$482)*0.9</f>
        <v>61317.9</v>
      </c>
      <c r="E46" s="59">
        <f t="shared" si="1"/>
        <v>73581.48</v>
      </c>
    </row>
    <row r="47" spans="1:5" x14ac:dyDescent="0.25">
      <c r="A47" s="55">
        <f>A46+1</f>
        <v>27</v>
      </c>
      <c r="B47" s="97" t="s">
        <v>32</v>
      </c>
      <c r="C47" s="57" t="s">
        <v>102</v>
      </c>
      <c r="D47" s="58">
        <f>SUMIF(СВОД!$C$13:$C$482,КАСАФЛЕКС!B47,СВОД!$E$13:$E$482)*0.9</f>
        <v>54052.200000000004</v>
      </c>
      <c r="E47" s="59">
        <f>D47*1.2</f>
        <v>64862.64</v>
      </c>
    </row>
    <row r="48" spans="1:5" x14ac:dyDescent="0.25">
      <c r="A48" s="55">
        <f t="shared" ref="A48" si="6">A47+1</f>
        <v>28</v>
      </c>
      <c r="B48" s="97" t="s">
        <v>34</v>
      </c>
      <c r="C48" s="57" t="s">
        <v>102</v>
      </c>
      <c r="D48" s="58">
        <f>SUMIF(СВОД!$C$13:$C$482,КАСАФЛЕКС!B48,СВОД!$E$13:$E$482)*0.9</f>
        <v>39465</v>
      </c>
      <c r="E48" s="59">
        <f>D48*1.2</f>
        <v>47358</v>
      </c>
    </row>
    <row r="49" spans="1:5" x14ac:dyDescent="0.25">
      <c r="A49" s="53"/>
      <c r="B49" s="60" t="s">
        <v>46</v>
      </c>
      <c r="C49" s="53"/>
      <c r="D49" s="53"/>
      <c r="E49" s="61"/>
    </row>
    <row r="50" spans="1:5" x14ac:dyDescent="0.25">
      <c r="A50" s="55">
        <f>A48+1</f>
        <v>29</v>
      </c>
      <c r="B50" s="97" t="s">
        <v>22</v>
      </c>
      <c r="C50" s="57" t="s">
        <v>102</v>
      </c>
      <c r="D50" s="58">
        <f>SUMIF(СВОД!$C$13:$C$482,КАСАФЛЕКС!B50,СВОД!$E$13:$E$482)*0.9</f>
        <v>10153.800000000001</v>
      </c>
      <c r="E50" s="59">
        <f t="shared" ref="E50" si="7">D50*1.2</f>
        <v>12184.560000000001</v>
      </c>
    </row>
    <row r="51" spans="1:5" x14ac:dyDescent="0.25">
      <c r="A51" s="55">
        <f t="shared" ref="A51:A52" si="8">A50+1</f>
        <v>30</v>
      </c>
      <c r="B51" s="97" t="s">
        <v>24</v>
      </c>
      <c r="C51" s="57" t="s">
        <v>102</v>
      </c>
      <c r="D51" s="58">
        <f>SUMIF(СВОД!$C$13:$C$482,КАСАФЛЕКС!B51,СВОД!$E$13:$E$482)*0.9</f>
        <v>3696.3</v>
      </c>
      <c r="E51" s="59">
        <f>D51*1.2</f>
        <v>4435.5600000000004</v>
      </c>
    </row>
    <row r="52" spans="1:5" x14ac:dyDescent="0.25">
      <c r="A52" s="55">
        <f t="shared" si="8"/>
        <v>31</v>
      </c>
      <c r="B52" s="97" t="s">
        <v>23</v>
      </c>
      <c r="C52" s="57" t="s">
        <v>102</v>
      </c>
      <c r="D52" s="58">
        <f>SUMIF(СВОД!$C$13:$C$482,КАСАФЛЕКС!B52,СВОД!$E$13:$E$482)*0.9</f>
        <v>2151.9</v>
      </c>
      <c r="E52" s="59">
        <f>D52*1.2</f>
        <v>2582.2800000000002</v>
      </c>
    </row>
    <row r="53" spans="1:5" x14ac:dyDescent="0.25">
      <c r="A53" s="53"/>
      <c r="B53" s="60" t="s">
        <v>47</v>
      </c>
      <c r="C53" s="53"/>
      <c r="D53" s="53"/>
      <c r="E53" s="61"/>
    </row>
    <row r="54" spans="1:5" x14ac:dyDescent="0.25">
      <c r="A54" s="55">
        <f>A52+1</f>
        <v>32</v>
      </c>
      <c r="B54" s="97" t="s">
        <v>21</v>
      </c>
      <c r="C54" s="57" t="s">
        <v>101</v>
      </c>
      <c r="D54" s="58">
        <f>SUMIF(СВОД!$C$13:$C$482,КАСАФЛЕКС!B54,СВОД!$E$13:$E$482)*0.9</f>
        <v>70.2</v>
      </c>
      <c r="E54" s="59">
        <f>D54*1.2</f>
        <v>84.24</v>
      </c>
    </row>
    <row r="55" spans="1:5" x14ac:dyDescent="0.25">
      <c r="A55" s="55">
        <f t="shared" ref="A55" si="9">A54+1</f>
        <v>33</v>
      </c>
      <c r="B55" s="97" t="s">
        <v>84</v>
      </c>
      <c r="C55" s="57" t="s">
        <v>101</v>
      </c>
      <c r="D55" s="58">
        <f>SUMIF(СВОД!$C$13:$C$482,КАСАФЛЕКС!B55,СВОД!$E$13:$E$482)*0.9</f>
        <v>62.1</v>
      </c>
      <c r="E55" s="59">
        <f>D55*1.2</f>
        <v>74.52</v>
      </c>
    </row>
    <row r="56" spans="1:5" x14ac:dyDescent="0.25">
      <c r="A56" s="53"/>
      <c r="B56" s="60" t="s">
        <v>43</v>
      </c>
      <c r="C56" s="53"/>
      <c r="D56" s="53"/>
      <c r="E56" s="61"/>
    </row>
    <row r="57" spans="1:5" x14ac:dyDescent="0.25">
      <c r="A57" s="55">
        <f>A55+1</f>
        <v>34</v>
      </c>
      <c r="B57" s="97" t="s">
        <v>8</v>
      </c>
      <c r="C57" s="57" t="s">
        <v>102</v>
      </c>
      <c r="D57" s="58">
        <f>SUMIF(СВОД!$C$13:$C$482,КАСАФЛЕКС!B57,СВОД!$E$13:$E$482)*0.9</f>
        <v>8462.7000000000007</v>
      </c>
      <c r="E57" s="59">
        <f t="shared" ref="E57:E62" si="10">D57*1.2</f>
        <v>10155.24</v>
      </c>
    </row>
    <row r="58" spans="1:5" x14ac:dyDescent="0.25">
      <c r="A58" s="55">
        <f t="shared" ref="A58:A62" si="11">A57+1</f>
        <v>35</v>
      </c>
      <c r="B58" s="97" t="s">
        <v>9</v>
      </c>
      <c r="C58" s="57" t="s">
        <v>102</v>
      </c>
      <c r="D58" s="58">
        <f>SUMIF(СВОД!$C$13:$C$482,КАСАФЛЕКС!B58,СВОД!$E$13:$E$482)*0.9</f>
        <v>7764.3</v>
      </c>
      <c r="E58" s="59">
        <f t="shared" si="10"/>
        <v>9317.16</v>
      </c>
    </row>
    <row r="59" spans="1:5" x14ac:dyDescent="0.25">
      <c r="A59" s="55">
        <f t="shared" si="11"/>
        <v>36</v>
      </c>
      <c r="B59" s="97" t="s">
        <v>10</v>
      </c>
      <c r="C59" s="57" t="s">
        <v>102</v>
      </c>
      <c r="D59" s="58">
        <f>SUMIF(СВОД!$C$13:$C$482,КАСАФЛЕКС!B59,СВОД!$E$13:$E$482)*0.9</f>
        <v>7877.7</v>
      </c>
      <c r="E59" s="59">
        <f t="shared" si="10"/>
        <v>9453.24</v>
      </c>
    </row>
    <row r="60" spans="1:5" x14ac:dyDescent="0.25">
      <c r="A60" s="55">
        <f t="shared" si="11"/>
        <v>37</v>
      </c>
      <c r="B60" s="97" t="s">
        <v>11</v>
      </c>
      <c r="C60" s="57" t="s">
        <v>102</v>
      </c>
      <c r="D60" s="58">
        <f>SUMIF(СВОД!$C$13:$C$482,КАСАФЛЕКС!B60,СВОД!$E$13:$E$482)*0.9</f>
        <v>6192.9000000000005</v>
      </c>
      <c r="E60" s="59">
        <f t="shared" si="10"/>
        <v>7431.4800000000005</v>
      </c>
    </row>
    <row r="61" spans="1:5" x14ac:dyDescent="0.25">
      <c r="A61" s="55">
        <f t="shared" si="11"/>
        <v>38</v>
      </c>
      <c r="B61" s="97" t="s">
        <v>12</v>
      </c>
      <c r="C61" s="57" t="s">
        <v>102</v>
      </c>
      <c r="D61" s="58">
        <f>SUMIF(СВОД!$C$13:$C$482,КАСАФЛЕКС!B61,СВОД!$E$13:$E$482)*0.9</f>
        <v>3804.3</v>
      </c>
      <c r="E61" s="59">
        <f t="shared" si="10"/>
        <v>4565.16</v>
      </c>
    </row>
    <row r="62" spans="1:5" x14ac:dyDescent="0.25">
      <c r="A62" s="55">
        <f t="shared" si="11"/>
        <v>39</v>
      </c>
      <c r="B62" s="97" t="s">
        <v>13</v>
      </c>
      <c r="C62" s="57" t="s">
        <v>102</v>
      </c>
      <c r="D62" s="58">
        <f>SUMIF(СВОД!$C$13:$C$482,КАСАФЛЕКС!B62,СВОД!$E$13:$E$482)*0.9</f>
        <v>2766.6</v>
      </c>
      <c r="E62" s="59">
        <f t="shared" si="10"/>
        <v>3319.9199999999996</v>
      </c>
    </row>
    <row r="63" spans="1:5" x14ac:dyDescent="0.25">
      <c r="A63" s="53"/>
      <c r="B63" s="60" t="s">
        <v>107</v>
      </c>
      <c r="C63" s="53"/>
      <c r="D63" s="53"/>
      <c r="E63" s="53"/>
    </row>
    <row r="64" spans="1:5" x14ac:dyDescent="0.25">
      <c r="A64" s="55">
        <f>A62+1</f>
        <v>40</v>
      </c>
      <c r="B64" s="97" t="s">
        <v>108</v>
      </c>
      <c r="C64" s="57" t="s">
        <v>102</v>
      </c>
      <c r="D64" s="58">
        <f>SUMIF(СВОД!$C$13:$C$482,КАСАФЛЕКС!B64,СВОД!$E$13:$E$482)*0.9</f>
        <v>2894.4</v>
      </c>
      <c r="E64" s="59">
        <f t="shared" ref="E64:E65" si="12">D64*1.2</f>
        <v>3473.28</v>
      </c>
    </row>
    <row r="65" spans="1:5" x14ac:dyDescent="0.25">
      <c r="A65" s="55">
        <f t="shared" ref="A65" si="13">A64+1</f>
        <v>41</v>
      </c>
      <c r="B65" s="97" t="s">
        <v>109</v>
      </c>
      <c r="C65" s="57" t="s">
        <v>102</v>
      </c>
      <c r="D65" s="58">
        <f>SUMIF(СВОД!$C$13:$C$482,КАСАФЛЕКС!B65,СВОД!$E$13:$E$482)*0.9</f>
        <v>297.90000000000003</v>
      </c>
      <c r="E65" s="59">
        <f t="shared" si="12"/>
        <v>357.48</v>
      </c>
    </row>
    <row r="66" spans="1:5" x14ac:dyDescent="0.25">
      <c r="A66" s="45"/>
      <c r="B66" s="94"/>
      <c r="C66" s="45"/>
      <c r="D66" s="45"/>
      <c r="E66" s="45"/>
    </row>
    <row r="67" spans="1:5" x14ac:dyDescent="0.25">
      <c r="A67" s="45"/>
      <c r="B67" s="94"/>
      <c r="C67" s="45"/>
      <c r="D67" s="45"/>
      <c r="E67" s="45"/>
    </row>
    <row r="68" spans="1:5" x14ac:dyDescent="0.25">
      <c r="A68" s="45"/>
      <c r="B68" s="94"/>
      <c r="C68" s="45"/>
      <c r="D68" s="45"/>
      <c r="E68" s="45"/>
    </row>
    <row r="69" spans="1:5" x14ac:dyDescent="0.25">
      <c r="A69" s="45"/>
      <c r="B69" s="94"/>
      <c r="C69" s="45"/>
      <c r="D69" s="45"/>
      <c r="E69" s="45"/>
    </row>
    <row r="70" spans="1:5" x14ac:dyDescent="0.25">
      <c r="A70" s="45"/>
      <c r="B70" s="94"/>
      <c r="C70" s="45"/>
      <c r="D70" s="45"/>
      <c r="E70" s="45"/>
    </row>
    <row r="71" spans="1:5" ht="32.25" customHeight="1" x14ac:dyDescent="0.25">
      <c r="A71" s="45"/>
      <c r="B71" s="94"/>
      <c r="C71" s="45"/>
      <c r="D71" s="45"/>
      <c r="E71" s="45"/>
    </row>
  </sheetData>
  <hyperlinks>
    <hyperlink ref="C12" r:id="rId1"/>
    <hyperlink ref="C13" r:id="rId2"/>
  </hyperlinks>
  <printOptions horizontalCentered="1"/>
  <pageMargins left="0.43307086614173229" right="0.43307086614173229" top="0.55118110236220474" bottom="0.55118110236220474" header="0.39370078740157483" footer="0.31496062992125984"/>
  <pageSetup paperSize="9" scale="68" orientation="portrait" r:id="rId3"/>
  <rowBreaks count="1" manualBreakCount="1">
    <brk id="71" max="4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E117"/>
  <sheetViews>
    <sheetView view="pageBreakPreview" topLeftCell="A82" zoomScaleNormal="100" zoomScaleSheetLayoutView="100" workbookViewId="0">
      <selection activeCell="A12" sqref="A12:E13"/>
    </sheetView>
  </sheetViews>
  <sheetFormatPr defaultRowHeight="15.75" x14ac:dyDescent="0.25"/>
  <cols>
    <col min="1" max="1" width="4.42578125" style="3" bestFit="1" customWidth="1"/>
    <col min="2" max="2" width="70" style="2" bestFit="1" customWidth="1"/>
    <col min="3" max="3" width="9.140625" style="3"/>
    <col min="4" max="5" width="16" style="3" customWidth="1"/>
  </cols>
  <sheetData>
    <row r="1" spans="1:5" ht="15" x14ac:dyDescent="0.25">
      <c r="A1" s="45"/>
      <c r="B1" s="46"/>
      <c r="C1" s="45"/>
      <c r="D1" s="45"/>
      <c r="E1" s="45"/>
    </row>
    <row r="2" spans="1:5" ht="15" x14ac:dyDescent="0.25">
      <c r="A2" s="45"/>
      <c r="B2" s="46"/>
      <c r="C2" s="45"/>
      <c r="D2" s="45"/>
      <c r="E2" s="43" t="s">
        <v>525</v>
      </c>
    </row>
    <row r="3" spans="1:5" ht="15" x14ac:dyDescent="0.25">
      <c r="A3" s="45"/>
      <c r="B3" s="46"/>
      <c r="C3" s="45"/>
      <c r="D3" s="45"/>
      <c r="E3" s="43" t="s">
        <v>526</v>
      </c>
    </row>
    <row r="4" spans="1:5" ht="15" x14ac:dyDescent="0.25">
      <c r="A4" s="45"/>
      <c r="B4" s="46"/>
      <c r="C4" s="45"/>
      <c r="D4" s="45"/>
      <c r="E4" s="44" t="s">
        <v>527</v>
      </c>
    </row>
    <row r="5" spans="1:5" ht="15" x14ac:dyDescent="0.25">
      <c r="A5" s="45"/>
      <c r="B5" s="46"/>
      <c r="C5" s="45"/>
      <c r="D5" s="45"/>
      <c r="E5" s="44" t="s">
        <v>528</v>
      </c>
    </row>
    <row r="6" spans="1:5" ht="15" x14ac:dyDescent="0.25">
      <c r="A6" s="45"/>
      <c r="B6" s="46"/>
      <c r="C6" s="45"/>
      <c r="D6" s="45"/>
      <c r="E6" s="44" t="s">
        <v>529</v>
      </c>
    </row>
    <row r="7" spans="1:5" ht="15" x14ac:dyDescent="0.25">
      <c r="A7" s="65"/>
      <c r="B7" s="69"/>
      <c r="C7" s="65"/>
      <c r="D7" s="65"/>
      <c r="E7" s="65"/>
    </row>
    <row r="8" spans="1:5" ht="15" x14ac:dyDescent="0.25">
      <c r="A8" s="65"/>
      <c r="B8" s="70" t="s">
        <v>533</v>
      </c>
      <c r="C8" s="65"/>
      <c r="D8" s="65"/>
      <c r="E8" s="65"/>
    </row>
    <row r="9" spans="1:5" ht="15" x14ac:dyDescent="0.25">
      <c r="A9" s="65"/>
      <c r="B9" s="70" t="str">
        <f>СВОД!C8</f>
        <v>от 01.01.2024г.</v>
      </c>
      <c r="C9" s="65"/>
      <c r="D9" s="65"/>
      <c r="E9" s="65"/>
    </row>
    <row r="10" spans="1:5" ht="15" x14ac:dyDescent="0.25">
      <c r="A10" s="65"/>
      <c r="B10" s="70" t="s">
        <v>92</v>
      </c>
      <c r="C10" s="65"/>
      <c r="D10" s="65"/>
      <c r="E10" s="65"/>
    </row>
    <row r="11" spans="1:5" ht="15" x14ac:dyDescent="0.25">
      <c r="A11" s="65"/>
      <c r="B11" s="70"/>
      <c r="C11" s="71"/>
      <c r="D11" s="65"/>
      <c r="E11" s="65"/>
    </row>
    <row r="12" spans="1:5" ht="15" x14ac:dyDescent="0.25">
      <c r="A12" s="65"/>
      <c r="B12" s="67" t="s">
        <v>49</v>
      </c>
      <c r="C12" s="68" t="s">
        <v>530</v>
      </c>
      <c r="D12" s="65"/>
      <c r="E12" s="65"/>
    </row>
    <row r="13" spans="1:5" thickBot="1" x14ac:dyDescent="0.3">
      <c r="A13" s="65"/>
      <c r="B13" s="67" t="s">
        <v>111</v>
      </c>
      <c r="C13" s="66" t="s">
        <v>531</v>
      </c>
      <c r="D13" s="65"/>
      <c r="E13" s="65"/>
    </row>
    <row r="14" spans="1:5" s="7" customFormat="1" ht="27.75" thickBot="1" x14ac:dyDescent="0.3">
      <c r="A14" s="72" t="s">
        <v>0</v>
      </c>
      <c r="B14" s="73" t="s">
        <v>1</v>
      </c>
      <c r="C14" s="73" t="s">
        <v>52</v>
      </c>
      <c r="D14" s="73" t="s">
        <v>39</v>
      </c>
      <c r="E14" s="74" t="s">
        <v>40</v>
      </c>
    </row>
    <row r="15" spans="1:5" ht="15" x14ac:dyDescent="0.25">
      <c r="A15" s="75"/>
      <c r="B15" s="76" t="s">
        <v>41</v>
      </c>
      <c r="C15" s="76"/>
      <c r="D15" s="77"/>
      <c r="E15" s="77"/>
    </row>
    <row r="16" spans="1:5" ht="15" x14ac:dyDescent="0.25">
      <c r="A16" s="78">
        <v>1</v>
      </c>
      <c r="B16" s="79" t="s">
        <v>76</v>
      </c>
      <c r="C16" s="80" t="s">
        <v>101</v>
      </c>
      <c r="D16" s="81">
        <f>SUMIF(СВОД!$C$13:$C$482,B16,СВОД!$E$13:$E$482)*0.9</f>
        <v>33074.1</v>
      </c>
      <c r="E16" s="82">
        <f>D16*1.2</f>
        <v>39688.92</v>
      </c>
    </row>
    <row r="17" spans="1:5" ht="15" x14ac:dyDescent="0.25">
      <c r="A17" s="78">
        <f t="shared" ref="A17:A23" si="0">A16+1</f>
        <v>2</v>
      </c>
      <c r="B17" s="79" t="s">
        <v>77</v>
      </c>
      <c r="C17" s="80" t="s">
        <v>101</v>
      </c>
      <c r="D17" s="81">
        <f>SUMIF(СВОД!$C$13:$C$482,B17,СВОД!$E$13:$E$482)*0.9</f>
        <v>26499.600000000002</v>
      </c>
      <c r="E17" s="82">
        <f t="shared" ref="E17:E85" si="1">D17*1.2</f>
        <v>31799.52</v>
      </c>
    </row>
    <row r="18" spans="1:5" ht="15" x14ac:dyDescent="0.25">
      <c r="A18" s="78">
        <f t="shared" si="0"/>
        <v>3</v>
      </c>
      <c r="B18" s="79" t="s">
        <v>78</v>
      </c>
      <c r="C18" s="80" t="s">
        <v>101</v>
      </c>
      <c r="D18" s="81">
        <f>SUMIF(СВОД!$C$13:$C$482,B18,СВОД!$E$13:$E$482)*0.9</f>
        <v>22812.3</v>
      </c>
      <c r="E18" s="82">
        <f t="shared" si="1"/>
        <v>27374.76</v>
      </c>
    </row>
    <row r="19" spans="1:5" ht="15" x14ac:dyDescent="0.25">
      <c r="A19" s="78">
        <f t="shared" si="0"/>
        <v>4</v>
      </c>
      <c r="B19" s="79" t="s">
        <v>79</v>
      </c>
      <c r="C19" s="80" t="s">
        <v>101</v>
      </c>
      <c r="D19" s="81">
        <f>SUMIF(СВОД!$C$13:$C$482,B19,СВОД!$E$13:$E$482)*0.9</f>
        <v>17785.8</v>
      </c>
      <c r="E19" s="82">
        <f t="shared" si="1"/>
        <v>21342.959999999999</v>
      </c>
    </row>
    <row r="20" spans="1:5" ht="15" x14ac:dyDescent="0.25">
      <c r="A20" s="78">
        <f t="shared" si="0"/>
        <v>5</v>
      </c>
      <c r="B20" s="79" t="s">
        <v>80</v>
      </c>
      <c r="C20" s="80" t="s">
        <v>101</v>
      </c>
      <c r="D20" s="81">
        <f>SUMIF(СВОД!$C$13:$C$482,B20,СВОД!$E$13:$E$482)*0.9</f>
        <v>14328.9</v>
      </c>
      <c r="E20" s="82">
        <f t="shared" si="1"/>
        <v>17194.68</v>
      </c>
    </row>
    <row r="21" spans="1:5" ht="15" x14ac:dyDescent="0.25">
      <c r="A21" s="78">
        <f t="shared" si="0"/>
        <v>6</v>
      </c>
      <c r="B21" s="79" t="s">
        <v>81</v>
      </c>
      <c r="C21" s="80" t="s">
        <v>101</v>
      </c>
      <c r="D21" s="81">
        <f>SUMIF(СВОД!$C$13:$C$482,B21,СВОД!$E$13:$E$482)*0.9</f>
        <v>11421.9</v>
      </c>
      <c r="E21" s="82">
        <f t="shared" si="1"/>
        <v>13706.279999999999</v>
      </c>
    </row>
    <row r="22" spans="1:5" ht="15" x14ac:dyDescent="0.25">
      <c r="A22" s="78">
        <f t="shared" si="0"/>
        <v>7</v>
      </c>
      <c r="B22" s="79" t="s">
        <v>82</v>
      </c>
      <c r="C22" s="80" t="s">
        <v>101</v>
      </c>
      <c r="D22" s="81">
        <f>SUMIF(СВОД!$C$13:$C$482,B22,СВОД!$E$13:$E$482)*0.9</f>
        <v>8205.3000000000011</v>
      </c>
      <c r="E22" s="82">
        <f t="shared" si="1"/>
        <v>9846.36</v>
      </c>
    </row>
    <row r="23" spans="1:5" ht="15" x14ac:dyDescent="0.25">
      <c r="A23" s="78">
        <f t="shared" si="0"/>
        <v>8</v>
      </c>
      <c r="B23" s="79" t="s">
        <v>83</v>
      </c>
      <c r="C23" s="80" t="s">
        <v>101</v>
      </c>
      <c r="D23" s="81">
        <f>SUMIF(СВОД!$C$13:$C$482,B23,СВОД!$E$13:$E$482)*0.9</f>
        <v>6559.2</v>
      </c>
      <c r="E23" s="82">
        <f t="shared" si="1"/>
        <v>7871.0399999999991</v>
      </c>
    </row>
    <row r="24" spans="1:5" ht="15" x14ac:dyDescent="0.25">
      <c r="A24" s="75"/>
      <c r="B24" s="83" t="s">
        <v>196</v>
      </c>
      <c r="C24" s="75"/>
      <c r="D24" s="75"/>
      <c r="E24" s="84"/>
    </row>
    <row r="25" spans="1:5" ht="15" x14ac:dyDescent="0.25">
      <c r="A25" s="78">
        <f>A23+1</f>
        <v>9</v>
      </c>
      <c r="B25" s="79" t="s">
        <v>53</v>
      </c>
      <c r="C25" s="80" t="s">
        <v>102</v>
      </c>
      <c r="D25" s="81">
        <f>SUMIF(СВОД!$C$13:$C$482,B25,СВОД!$E$13:$E$482)*0.9</f>
        <v>36356.400000000001</v>
      </c>
      <c r="E25" s="82">
        <f t="shared" si="1"/>
        <v>43627.68</v>
      </c>
    </row>
    <row r="26" spans="1:5" ht="15" x14ac:dyDescent="0.25">
      <c r="A26" s="78">
        <f t="shared" ref="A26:A32" si="2">A25+1</f>
        <v>10</v>
      </c>
      <c r="B26" s="79" t="s">
        <v>54</v>
      </c>
      <c r="C26" s="80" t="s">
        <v>102</v>
      </c>
      <c r="D26" s="81">
        <f>SUMIF(СВОД!$C$13:$C$482,B26,СВОД!$E$13:$E$482)*0.9</f>
        <v>30084.3</v>
      </c>
      <c r="E26" s="82">
        <f t="shared" si="1"/>
        <v>36101.159999999996</v>
      </c>
    </row>
    <row r="27" spans="1:5" ht="15" x14ac:dyDescent="0.25">
      <c r="A27" s="78">
        <f t="shared" si="2"/>
        <v>11</v>
      </c>
      <c r="B27" s="79" t="s">
        <v>55</v>
      </c>
      <c r="C27" s="80" t="s">
        <v>102</v>
      </c>
      <c r="D27" s="81">
        <f>SUMIF(СВОД!$C$13:$C$482,B27,СВОД!$E$13:$E$482)*0.9</f>
        <v>23301</v>
      </c>
      <c r="E27" s="82">
        <f t="shared" si="1"/>
        <v>27961.200000000001</v>
      </c>
    </row>
    <row r="28" spans="1:5" ht="15" x14ac:dyDescent="0.25">
      <c r="A28" s="78">
        <f t="shared" si="2"/>
        <v>12</v>
      </c>
      <c r="B28" s="79" t="s">
        <v>56</v>
      </c>
      <c r="C28" s="80" t="s">
        <v>102</v>
      </c>
      <c r="D28" s="81">
        <f>SUMIF(СВОД!$C$13:$C$482,B28,СВОД!$E$13:$E$482)*0.9</f>
        <v>19838.7</v>
      </c>
      <c r="E28" s="82">
        <f t="shared" si="1"/>
        <v>23806.44</v>
      </c>
    </row>
    <row r="29" spans="1:5" ht="15" x14ac:dyDescent="0.25">
      <c r="A29" s="78">
        <f t="shared" si="2"/>
        <v>13</v>
      </c>
      <c r="B29" s="79" t="s">
        <v>57</v>
      </c>
      <c r="C29" s="80" t="s">
        <v>102</v>
      </c>
      <c r="D29" s="81">
        <f>SUMIF(СВОД!$C$13:$C$482,B29,СВОД!$E$13:$E$482)*0.9</f>
        <v>16920.900000000001</v>
      </c>
      <c r="E29" s="82">
        <f t="shared" si="1"/>
        <v>20305.080000000002</v>
      </c>
    </row>
    <row r="30" spans="1:5" ht="15" x14ac:dyDescent="0.25">
      <c r="A30" s="78">
        <f t="shared" si="2"/>
        <v>14</v>
      </c>
      <c r="B30" s="79" t="s">
        <v>58</v>
      </c>
      <c r="C30" s="80" t="s">
        <v>102</v>
      </c>
      <c r="D30" s="81">
        <f>SUMIF(СВОД!$C$13:$C$482,B30,СВОД!$E$13:$E$482)*0.9</f>
        <v>14748.300000000001</v>
      </c>
      <c r="E30" s="82">
        <f t="shared" si="1"/>
        <v>17697.96</v>
      </c>
    </row>
    <row r="31" spans="1:5" ht="15" x14ac:dyDescent="0.25">
      <c r="A31" s="78">
        <f t="shared" si="2"/>
        <v>15</v>
      </c>
      <c r="B31" s="79" t="s">
        <v>59</v>
      </c>
      <c r="C31" s="80" t="s">
        <v>102</v>
      </c>
      <c r="D31" s="81">
        <f>SUMIF(СВОД!$C$13:$C$482,B31,СВОД!$E$13:$E$482)*0.9</f>
        <v>12876.300000000001</v>
      </c>
      <c r="E31" s="82">
        <f t="shared" si="1"/>
        <v>15451.560000000001</v>
      </c>
    </row>
    <row r="32" spans="1:5" ht="15" x14ac:dyDescent="0.25">
      <c r="A32" s="78">
        <f t="shared" si="2"/>
        <v>16</v>
      </c>
      <c r="B32" s="79" t="s">
        <v>60</v>
      </c>
      <c r="C32" s="80" t="s">
        <v>102</v>
      </c>
      <c r="D32" s="81">
        <f>SUMIF(СВОД!$C$13:$C$482,B32,СВОД!$E$13:$E$482)*0.9</f>
        <v>10796.4</v>
      </c>
      <c r="E32" s="82">
        <f t="shared" si="1"/>
        <v>12955.679999999998</v>
      </c>
    </row>
    <row r="33" spans="1:5" ht="15" x14ac:dyDescent="0.25">
      <c r="A33" s="75"/>
      <c r="B33" s="83" t="s">
        <v>89</v>
      </c>
      <c r="C33" s="75"/>
      <c r="D33" s="75"/>
      <c r="E33" s="84"/>
    </row>
    <row r="34" spans="1:5" ht="15" x14ac:dyDescent="0.25">
      <c r="A34" s="78">
        <f>A32+1</f>
        <v>17</v>
      </c>
      <c r="B34" s="79" t="s">
        <v>534</v>
      </c>
      <c r="C34" s="80" t="s">
        <v>102</v>
      </c>
      <c r="D34" s="81">
        <f>SUMIF(СВОД!$C$13:$C$482,B34,СВОД!$E$13:$E$482)*0.9</f>
        <v>6607.8</v>
      </c>
      <c r="E34" s="82">
        <f t="shared" si="1"/>
        <v>7929.36</v>
      </c>
    </row>
    <row r="35" spans="1:5" ht="27" x14ac:dyDescent="0.25">
      <c r="A35" s="78">
        <f>A34+1</f>
        <v>18</v>
      </c>
      <c r="B35" s="79" t="s">
        <v>535</v>
      </c>
      <c r="C35" s="80" t="s">
        <v>102</v>
      </c>
      <c r="D35" s="81">
        <f>SUMIF(СВОД!$C$13:$C$482,B35,СВОД!$E$13:$E$482)*0.9</f>
        <v>3421.8</v>
      </c>
      <c r="E35" s="82">
        <f t="shared" si="1"/>
        <v>4106.16</v>
      </c>
    </row>
    <row r="36" spans="1:5" ht="15" x14ac:dyDescent="0.25">
      <c r="A36" s="78">
        <f t="shared" ref="A36:A40" si="3">A35+1</f>
        <v>19</v>
      </c>
      <c r="B36" s="79" t="s">
        <v>536</v>
      </c>
      <c r="C36" s="80" t="s">
        <v>102</v>
      </c>
      <c r="D36" s="81">
        <f>SUMIF(СВОД!$C$13:$C$482,B36,СВОД!$E$13:$E$482)*0.9</f>
        <v>3421.8</v>
      </c>
      <c r="E36" s="82">
        <f t="shared" ref="E36:E40" si="4">D36*1.2</f>
        <v>4106.16</v>
      </c>
    </row>
    <row r="37" spans="1:5" ht="15" x14ac:dyDescent="0.25">
      <c r="A37" s="78">
        <f t="shared" si="3"/>
        <v>20</v>
      </c>
      <c r="B37" s="85" t="s">
        <v>466</v>
      </c>
      <c r="C37" s="80" t="s">
        <v>102</v>
      </c>
      <c r="D37" s="81">
        <f>SUMIF(СВОД!$C$13:$C$482,B37,СВОД!$E$13:$E$482)*0.9</f>
        <v>5011.2</v>
      </c>
      <c r="E37" s="82">
        <f t="shared" si="4"/>
        <v>6013.44</v>
      </c>
    </row>
    <row r="38" spans="1:5" ht="27" x14ac:dyDescent="0.25">
      <c r="A38" s="78">
        <f t="shared" si="3"/>
        <v>21</v>
      </c>
      <c r="B38" s="79" t="s">
        <v>465</v>
      </c>
      <c r="C38" s="80" t="s">
        <v>102</v>
      </c>
      <c r="D38" s="81">
        <f>SUMIF(СВОД!$C$13:$C$482,B38,СВОД!$E$13:$E$482)*0.9</f>
        <v>4011.3</v>
      </c>
      <c r="E38" s="82">
        <f t="shared" si="4"/>
        <v>4813.5600000000004</v>
      </c>
    </row>
    <row r="39" spans="1:5" ht="15" x14ac:dyDescent="0.25">
      <c r="A39" s="78">
        <f t="shared" si="3"/>
        <v>22</v>
      </c>
      <c r="B39" s="79" t="s">
        <v>464</v>
      </c>
      <c r="C39" s="80" t="s">
        <v>102</v>
      </c>
      <c r="D39" s="81">
        <f>SUMIF(СВОД!$C$13:$C$482,B39,СВОД!$E$13:$E$482)*0.9</f>
        <v>2595.6</v>
      </c>
      <c r="E39" s="82">
        <f t="shared" si="4"/>
        <v>3114.72</v>
      </c>
    </row>
    <row r="40" spans="1:5" ht="15" x14ac:dyDescent="0.25">
      <c r="A40" s="78">
        <f t="shared" si="3"/>
        <v>23</v>
      </c>
      <c r="B40" s="79" t="s">
        <v>463</v>
      </c>
      <c r="C40" s="80" t="s">
        <v>102</v>
      </c>
      <c r="D40" s="81">
        <f>SUMIF(СВОД!$C$13:$C$482,B40,СВОД!$E$13:$E$482)*0.9</f>
        <v>2595.6</v>
      </c>
      <c r="E40" s="82">
        <f t="shared" si="4"/>
        <v>3114.72</v>
      </c>
    </row>
    <row r="41" spans="1:5" ht="15" x14ac:dyDescent="0.25">
      <c r="A41" s="75"/>
      <c r="B41" s="76" t="s">
        <v>44</v>
      </c>
      <c r="C41" s="86"/>
      <c r="D41" s="86"/>
      <c r="E41" s="84"/>
    </row>
    <row r="42" spans="1:5" ht="15" x14ac:dyDescent="0.25">
      <c r="A42" s="78">
        <f>A40+1</f>
        <v>24</v>
      </c>
      <c r="B42" s="79" t="s">
        <v>25</v>
      </c>
      <c r="C42" s="80" t="s">
        <v>102</v>
      </c>
      <c r="D42" s="81">
        <f>SUMIF(СВОД!$C$13:$C$482,B42,СВОД!$E$13:$E$482)*0.9</f>
        <v>1524.6000000000001</v>
      </c>
      <c r="E42" s="82">
        <f t="shared" si="1"/>
        <v>1829.5200000000002</v>
      </c>
    </row>
    <row r="43" spans="1:5" ht="15" x14ac:dyDescent="0.25">
      <c r="A43" s="78">
        <f t="shared" ref="A43" si="5">A42+1</f>
        <v>25</v>
      </c>
      <c r="B43" s="79" t="s">
        <v>26</v>
      </c>
      <c r="C43" s="80" t="s">
        <v>102</v>
      </c>
      <c r="D43" s="81">
        <f>SUMIF(СВОД!$C$13:$C$482,B43,СВОД!$E$13:$E$482)*0.9</f>
        <v>1381.5</v>
      </c>
      <c r="E43" s="82">
        <f t="shared" si="1"/>
        <v>1657.8</v>
      </c>
    </row>
    <row r="44" spans="1:5" ht="15" x14ac:dyDescent="0.25">
      <c r="A44" s="78">
        <f t="shared" ref="A44:A49" si="6">A43+1</f>
        <v>26</v>
      </c>
      <c r="B44" s="79" t="s">
        <v>85</v>
      </c>
      <c r="C44" s="80" t="s">
        <v>102</v>
      </c>
      <c r="D44" s="81">
        <f>SUMIF(СВОД!$C$13:$C$482,B44,СВОД!$E$13:$E$482)*0.9</f>
        <v>1381.5</v>
      </c>
      <c r="E44" s="82">
        <f t="shared" si="1"/>
        <v>1657.8</v>
      </c>
    </row>
    <row r="45" spans="1:5" ht="15" x14ac:dyDescent="0.25">
      <c r="A45" s="78">
        <f t="shared" si="6"/>
        <v>27</v>
      </c>
      <c r="B45" s="79" t="s">
        <v>27</v>
      </c>
      <c r="C45" s="80" t="s">
        <v>102</v>
      </c>
      <c r="D45" s="81">
        <f>SUMIF(СВОД!$C$13:$C$482,B45,СВОД!$E$13:$E$482)*0.9</f>
        <v>1283.4000000000001</v>
      </c>
      <c r="E45" s="82">
        <f t="shared" si="1"/>
        <v>1540.0800000000002</v>
      </c>
    </row>
    <row r="46" spans="1:5" ht="15" x14ac:dyDescent="0.25">
      <c r="A46" s="78">
        <f t="shared" si="6"/>
        <v>28</v>
      </c>
      <c r="B46" s="79" t="s">
        <v>28</v>
      </c>
      <c r="C46" s="80" t="s">
        <v>102</v>
      </c>
      <c r="D46" s="81">
        <f>SUMIF(СВОД!$C$13:$C$482,B46,СВОД!$E$13:$E$482)*0.9</f>
        <v>1133.1000000000001</v>
      </c>
      <c r="E46" s="82">
        <f t="shared" si="1"/>
        <v>1359.72</v>
      </c>
    </row>
    <row r="47" spans="1:5" ht="15" x14ac:dyDescent="0.25">
      <c r="A47" s="78">
        <f t="shared" si="6"/>
        <v>29</v>
      </c>
      <c r="B47" s="79" t="s">
        <v>29</v>
      </c>
      <c r="C47" s="80" t="s">
        <v>102</v>
      </c>
      <c r="D47" s="81">
        <f>SUMIF(СВОД!$C$13:$C$482,B47,СВОД!$E$13:$E$482)*0.9</f>
        <v>963</v>
      </c>
      <c r="E47" s="82">
        <f t="shared" si="1"/>
        <v>1155.5999999999999</v>
      </c>
    </row>
    <row r="48" spans="1:5" ht="15" x14ac:dyDescent="0.25">
      <c r="A48" s="78">
        <f t="shared" si="6"/>
        <v>30</v>
      </c>
      <c r="B48" s="79" t="s">
        <v>30</v>
      </c>
      <c r="C48" s="80" t="s">
        <v>102</v>
      </c>
      <c r="D48" s="81">
        <f>SUMIF(СВОД!$C$13:$C$482,B48,СВОД!$E$13:$E$482)*0.9</f>
        <v>963</v>
      </c>
      <c r="E48" s="82">
        <f t="shared" si="1"/>
        <v>1155.5999999999999</v>
      </c>
    </row>
    <row r="49" spans="1:5" ht="15" x14ac:dyDescent="0.25">
      <c r="A49" s="78">
        <f t="shared" si="6"/>
        <v>31</v>
      </c>
      <c r="B49" s="79" t="s">
        <v>86</v>
      </c>
      <c r="C49" s="80" t="s">
        <v>102</v>
      </c>
      <c r="D49" s="81">
        <f>SUMIF(СВОД!$C$13:$C$482,B49,СВОД!$E$13:$E$482)*0.9</f>
        <v>963</v>
      </c>
      <c r="E49" s="82">
        <f t="shared" si="1"/>
        <v>1155.5999999999999</v>
      </c>
    </row>
    <row r="50" spans="1:5" ht="15" x14ac:dyDescent="0.25">
      <c r="A50" s="75"/>
      <c r="B50" s="83" t="s">
        <v>192</v>
      </c>
      <c r="C50" s="75"/>
      <c r="D50" s="75"/>
      <c r="E50" s="84"/>
    </row>
    <row r="51" spans="1:5" ht="15" x14ac:dyDescent="0.25">
      <c r="A51" s="78">
        <f>A49+1</f>
        <v>32</v>
      </c>
      <c r="B51" s="79" t="s">
        <v>61</v>
      </c>
      <c r="C51" s="80" t="s">
        <v>102</v>
      </c>
      <c r="D51" s="81">
        <f>SUMIF(СВОД!$C$13:$C$482,B51,СВОД!$E$13:$E$482)*0.9</f>
        <v>208325.7</v>
      </c>
      <c r="E51" s="82">
        <f t="shared" ref="E51:E67" si="7">D51*1.2</f>
        <v>249990.84</v>
      </c>
    </row>
    <row r="52" spans="1:5" ht="15" x14ac:dyDescent="0.25">
      <c r="A52" s="78">
        <f t="shared" ref="A52:A58" si="8">A51+1</f>
        <v>33</v>
      </c>
      <c r="B52" s="79" t="s">
        <v>62</v>
      </c>
      <c r="C52" s="80" t="s">
        <v>102</v>
      </c>
      <c r="D52" s="81">
        <f>SUMIF(СВОД!$C$13:$C$482,B52,СВОД!$E$13:$E$482)*0.9</f>
        <v>140720.4</v>
      </c>
      <c r="E52" s="82">
        <f t="shared" si="7"/>
        <v>168864.47999999998</v>
      </c>
    </row>
    <row r="53" spans="1:5" ht="15" x14ac:dyDescent="0.25">
      <c r="A53" s="78">
        <f t="shared" si="8"/>
        <v>34</v>
      </c>
      <c r="B53" s="79" t="s">
        <v>63</v>
      </c>
      <c r="C53" s="80" t="s">
        <v>102</v>
      </c>
      <c r="D53" s="81">
        <f>SUMIF(СВОД!$C$13:$C$482,B53,СВОД!$E$13:$E$482)*0.9</f>
        <v>139929.30000000002</v>
      </c>
      <c r="E53" s="82">
        <f t="shared" si="7"/>
        <v>167915.16</v>
      </c>
    </row>
    <row r="54" spans="1:5" ht="15" x14ac:dyDescent="0.25">
      <c r="A54" s="78">
        <f t="shared" si="8"/>
        <v>35</v>
      </c>
      <c r="B54" s="79" t="s">
        <v>64</v>
      </c>
      <c r="C54" s="80" t="s">
        <v>102</v>
      </c>
      <c r="D54" s="81">
        <f>SUMIF(СВОД!$C$13:$C$482,B54,СВОД!$E$13:$E$482)*0.9</f>
        <v>95085.900000000009</v>
      </c>
      <c r="E54" s="82">
        <f t="shared" si="7"/>
        <v>114103.08</v>
      </c>
    </row>
    <row r="55" spans="1:5" ht="15" x14ac:dyDescent="0.25">
      <c r="A55" s="78">
        <f t="shared" si="8"/>
        <v>36</v>
      </c>
      <c r="B55" s="79" t="s">
        <v>65</v>
      </c>
      <c r="C55" s="80" t="s">
        <v>102</v>
      </c>
      <c r="D55" s="81">
        <f>SUMIF(СВОД!$C$13:$C$482,B55,СВОД!$E$13:$E$482)*0.9</f>
        <v>63520.200000000004</v>
      </c>
      <c r="E55" s="82">
        <f t="shared" si="7"/>
        <v>76224.240000000005</v>
      </c>
    </row>
    <row r="56" spans="1:5" ht="15" x14ac:dyDescent="0.25">
      <c r="A56" s="78">
        <f t="shared" si="8"/>
        <v>37</v>
      </c>
      <c r="B56" s="79" t="s">
        <v>66</v>
      </c>
      <c r="C56" s="80" t="s">
        <v>102</v>
      </c>
      <c r="D56" s="81">
        <f>SUMIF(СВОД!$C$13:$C$482,B56,СВОД!$E$13:$E$482)*0.9</f>
        <v>47206.8</v>
      </c>
      <c r="E56" s="82">
        <f t="shared" si="7"/>
        <v>56648.160000000003</v>
      </c>
    </row>
    <row r="57" spans="1:5" ht="15" x14ac:dyDescent="0.25">
      <c r="A57" s="78">
        <f t="shared" si="8"/>
        <v>38</v>
      </c>
      <c r="B57" s="79" t="s">
        <v>67</v>
      </c>
      <c r="C57" s="80" t="s">
        <v>102</v>
      </c>
      <c r="D57" s="81">
        <f>SUMIF(СВОД!$C$13:$C$482,B57,СВОД!$E$13:$E$482)*0.9</f>
        <v>31207.5</v>
      </c>
      <c r="E57" s="82">
        <f t="shared" si="7"/>
        <v>37449</v>
      </c>
    </row>
    <row r="58" spans="1:5" ht="15" x14ac:dyDescent="0.25">
      <c r="A58" s="78">
        <f t="shared" si="8"/>
        <v>39</v>
      </c>
      <c r="B58" s="79" t="s">
        <v>68</v>
      </c>
      <c r="C58" s="80" t="s">
        <v>102</v>
      </c>
      <c r="D58" s="81">
        <f>SUMIF(СВОД!$C$13:$C$482,B58,СВОД!$E$13:$E$482)*0.9</f>
        <v>23324.400000000001</v>
      </c>
      <c r="E58" s="82">
        <f t="shared" si="7"/>
        <v>27989.280000000002</v>
      </c>
    </row>
    <row r="59" spans="1:5" ht="15" x14ac:dyDescent="0.25">
      <c r="A59" s="75"/>
      <c r="B59" s="83" t="s">
        <v>193</v>
      </c>
      <c r="C59" s="75"/>
      <c r="D59" s="75"/>
      <c r="E59" s="84"/>
    </row>
    <row r="60" spans="1:5" ht="15" x14ac:dyDescent="0.25">
      <c r="A60" s="78">
        <f>A58+1</f>
        <v>40</v>
      </c>
      <c r="B60" s="79" t="s">
        <v>93</v>
      </c>
      <c r="C60" s="80" t="s">
        <v>102</v>
      </c>
      <c r="D60" s="81">
        <f>SUMIF(СВОД!$C$13:$C$482,B60,СВОД!$E$13:$E$482)*0.9</f>
        <v>411696</v>
      </c>
      <c r="E60" s="82">
        <f t="shared" si="7"/>
        <v>494035.19999999995</v>
      </c>
    </row>
    <row r="61" spans="1:5" ht="15" x14ac:dyDescent="0.25">
      <c r="A61" s="78">
        <f t="shared" ref="A61:A67" si="9">A60+1</f>
        <v>41</v>
      </c>
      <c r="B61" s="79" t="s">
        <v>94</v>
      </c>
      <c r="C61" s="80" t="s">
        <v>102</v>
      </c>
      <c r="D61" s="81">
        <f>SUMIF(СВОД!$C$13:$C$482,B61,СВОД!$E$13:$E$482)*0.9</f>
        <v>279740.7</v>
      </c>
      <c r="E61" s="82">
        <f t="shared" si="7"/>
        <v>335688.84</v>
      </c>
    </row>
    <row r="62" spans="1:5" ht="15" x14ac:dyDescent="0.25">
      <c r="A62" s="78">
        <f t="shared" si="9"/>
        <v>42</v>
      </c>
      <c r="B62" s="79" t="s">
        <v>95</v>
      </c>
      <c r="C62" s="80" t="s">
        <v>102</v>
      </c>
      <c r="D62" s="81">
        <f>SUMIF(СВОД!$C$13:$C$482,B62,СВОД!$E$13:$E$482)*0.9</f>
        <v>259863.30000000002</v>
      </c>
      <c r="E62" s="82">
        <f t="shared" si="7"/>
        <v>311835.96000000002</v>
      </c>
    </row>
    <row r="63" spans="1:5" ht="15" x14ac:dyDescent="0.25">
      <c r="A63" s="78">
        <f t="shared" si="9"/>
        <v>43</v>
      </c>
      <c r="B63" s="79" t="s">
        <v>96</v>
      </c>
      <c r="C63" s="80" t="s">
        <v>102</v>
      </c>
      <c r="D63" s="81">
        <f>SUMIF(СВОД!$C$13:$C$482,B63,СВОД!$E$13:$E$482)*0.9</f>
        <v>187702.2</v>
      </c>
      <c r="E63" s="82">
        <f t="shared" si="7"/>
        <v>225242.64</v>
      </c>
    </row>
    <row r="64" spans="1:5" ht="15" x14ac:dyDescent="0.25">
      <c r="A64" s="78">
        <f t="shared" si="9"/>
        <v>44</v>
      </c>
      <c r="B64" s="79" t="s">
        <v>97</v>
      </c>
      <c r="C64" s="80" t="s">
        <v>102</v>
      </c>
      <c r="D64" s="81">
        <f>SUMIF(СВОД!$C$13:$C$482,B64,СВОД!$E$13:$E$482)*0.9</f>
        <v>128850.3</v>
      </c>
      <c r="E64" s="82">
        <f t="shared" si="7"/>
        <v>154620.35999999999</v>
      </c>
    </row>
    <row r="65" spans="1:5" ht="15" x14ac:dyDescent="0.25">
      <c r="A65" s="78">
        <f t="shared" si="9"/>
        <v>45</v>
      </c>
      <c r="B65" s="79" t="s">
        <v>98</v>
      </c>
      <c r="C65" s="80" t="s">
        <v>102</v>
      </c>
      <c r="D65" s="81">
        <f>SUMIF(СВОД!$C$13:$C$482,B65,СВОД!$E$13:$E$482)*0.9</f>
        <v>92641.5</v>
      </c>
      <c r="E65" s="82">
        <f t="shared" si="7"/>
        <v>111169.8</v>
      </c>
    </row>
    <row r="66" spans="1:5" ht="15" x14ac:dyDescent="0.25">
      <c r="A66" s="78">
        <f t="shared" si="9"/>
        <v>46</v>
      </c>
      <c r="B66" s="79" t="s">
        <v>99</v>
      </c>
      <c r="C66" s="80" t="s">
        <v>102</v>
      </c>
      <c r="D66" s="81">
        <f>SUMIF(СВОД!$C$13:$C$482,B66,СВОД!$E$13:$E$482)*0.9</f>
        <v>69260.400000000009</v>
      </c>
      <c r="E66" s="82">
        <f t="shared" si="7"/>
        <v>83112.48000000001</v>
      </c>
    </row>
    <row r="67" spans="1:5" ht="15" x14ac:dyDescent="0.25">
      <c r="A67" s="78">
        <f t="shared" si="9"/>
        <v>47</v>
      </c>
      <c r="B67" s="79" t="s">
        <v>100</v>
      </c>
      <c r="C67" s="80" t="s">
        <v>102</v>
      </c>
      <c r="D67" s="81">
        <f>SUMIF(СВОД!$C$13:$C$482,B67,СВОД!$E$13:$E$482)*0.9</f>
        <v>55673.1</v>
      </c>
      <c r="E67" s="82">
        <f t="shared" si="7"/>
        <v>66807.72</v>
      </c>
    </row>
    <row r="68" spans="1:5" ht="15" x14ac:dyDescent="0.25">
      <c r="A68" s="75"/>
      <c r="B68" s="83" t="s">
        <v>90</v>
      </c>
      <c r="C68" s="75"/>
      <c r="D68" s="75"/>
      <c r="E68" s="84"/>
    </row>
    <row r="69" spans="1:5" ht="15" x14ac:dyDescent="0.25">
      <c r="A69" s="78">
        <f>A67+1</f>
        <v>48</v>
      </c>
      <c r="B69" s="79" t="s">
        <v>69</v>
      </c>
      <c r="C69" s="80" t="s">
        <v>102</v>
      </c>
      <c r="D69" s="81">
        <f>SUMIF(СВОД!$C$13:$C$482,B69,СВОД!$E$13:$E$482)*0.9</f>
        <v>31637.7</v>
      </c>
      <c r="E69" s="82">
        <f t="shared" ref="E69:E76" si="10">D69*1.2</f>
        <v>37965.24</v>
      </c>
    </row>
    <row r="70" spans="1:5" ht="15" x14ac:dyDescent="0.25">
      <c r="A70" s="78">
        <f t="shared" ref="A70:A76" si="11">A69+1</f>
        <v>49</v>
      </c>
      <c r="B70" s="79" t="s">
        <v>70</v>
      </c>
      <c r="C70" s="80" t="s">
        <v>102</v>
      </c>
      <c r="D70" s="81">
        <f>SUMIF(СВОД!$C$13:$C$482,B70,СВОД!$E$13:$E$482)*0.9</f>
        <v>27687.600000000002</v>
      </c>
      <c r="E70" s="82">
        <f t="shared" si="10"/>
        <v>33225.120000000003</v>
      </c>
    </row>
    <row r="71" spans="1:5" ht="15" x14ac:dyDescent="0.25">
      <c r="A71" s="78">
        <f t="shared" si="11"/>
        <v>50</v>
      </c>
      <c r="B71" s="79" t="s">
        <v>71</v>
      </c>
      <c r="C71" s="80" t="s">
        <v>102</v>
      </c>
      <c r="D71" s="81">
        <f>SUMIF(СВОД!$C$13:$C$482,B71,СВОД!$E$13:$E$482)*0.9</f>
        <v>26656.2</v>
      </c>
      <c r="E71" s="82">
        <f t="shared" si="10"/>
        <v>31987.439999999999</v>
      </c>
    </row>
    <row r="72" spans="1:5" ht="15" x14ac:dyDescent="0.25">
      <c r="A72" s="78">
        <f t="shared" si="11"/>
        <v>51</v>
      </c>
      <c r="B72" s="79" t="s">
        <v>72</v>
      </c>
      <c r="C72" s="80" t="s">
        <v>102</v>
      </c>
      <c r="D72" s="81">
        <f>SUMIF(СВОД!$C$13:$C$482,B72,СВОД!$E$13:$E$482)*0.9</f>
        <v>19288.8</v>
      </c>
      <c r="E72" s="82">
        <f t="shared" si="10"/>
        <v>23146.559999999998</v>
      </c>
    </row>
    <row r="73" spans="1:5" ht="15" x14ac:dyDescent="0.25">
      <c r="A73" s="78">
        <f t="shared" si="11"/>
        <v>52</v>
      </c>
      <c r="B73" s="79" t="s">
        <v>73</v>
      </c>
      <c r="C73" s="80" t="s">
        <v>102</v>
      </c>
      <c r="D73" s="81">
        <f>SUMIF(СВОД!$C$13:$C$482,B73,СВОД!$E$13:$E$482)*0.9</f>
        <v>18279.900000000001</v>
      </c>
      <c r="E73" s="82">
        <f t="shared" si="10"/>
        <v>21935.88</v>
      </c>
    </row>
    <row r="74" spans="1:5" ht="15" x14ac:dyDescent="0.25">
      <c r="A74" s="78">
        <f t="shared" si="11"/>
        <v>53</v>
      </c>
      <c r="B74" s="69" t="s">
        <v>91</v>
      </c>
      <c r="C74" s="80" t="s">
        <v>102</v>
      </c>
      <c r="D74" s="81">
        <f>SUMIF(СВОД!$C$13:$C$482,B74,СВОД!$E$13:$E$482)*0.9</f>
        <v>11384.1</v>
      </c>
      <c r="E74" s="82">
        <f t="shared" si="10"/>
        <v>13660.92</v>
      </c>
    </row>
    <row r="75" spans="1:5" ht="15" x14ac:dyDescent="0.25">
      <c r="A75" s="78">
        <f t="shared" si="11"/>
        <v>54</v>
      </c>
      <c r="B75" s="79" t="s">
        <v>74</v>
      </c>
      <c r="C75" s="80" t="s">
        <v>102</v>
      </c>
      <c r="D75" s="81">
        <f>SUMIF(СВОД!$C$13:$C$482,B75,СВОД!$E$13:$E$482)*0.9</f>
        <v>8761.5</v>
      </c>
      <c r="E75" s="82">
        <f t="shared" si="10"/>
        <v>10513.8</v>
      </c>
    </row>
    <row r="76" spans="1:5" ht="15" x14ac:dyDescent="0.25">
      <c r="A76" s="78">
        <f t="shared" si="11"/>
        <v>55</v>
      </c>
      <c r="B76" s="79" t="s">
        <v>75</v>
      </c>
      <c r="C76" s="80" t="s">
        <v>102</v>
      </c>
      <c r="D76" s="81">
        <f>SUMIF(СВОД!$C$13:$C$482,B76,СВОД!$E$13:$E$482)*0.9</f>
        <v>7845.3</v>
      </c>
      <c r="E76" s="82">
        <f t="shared" si="10"/>
        <v>9414.36</v>
      </c>
    </row>
    <row r="77" spans="1:5" ht="15" x14ac:dyDescent="0.25">
      <c r="A77" s="75"/>
      <c r="B77" s="83" t="s">
        <v>45</v>
      </c>
      <c r="C77" s="75"/>
      <c r="D77" s="75"/>
      <c r="E77" s="84"/>
    </row>
    <row r="78" spans="1:5" ht="15" x14ac:dyDescent="0.25">
      <c r="A78" s="78">
        <f>A76+1</f>
        <v>56</v>
      </c>
      <c r="B78" s="87" t="s">
        <v>435</v>
      </c>
      <c r="C78" s="80" t="s">
        <v>102</v>
      </c>
      <c r="D78" s="81">
        <f>SUMIF(СВОД!$C$13:$C$482,B78,СВОД!$E$13:$E$482)*0.9</f>
        <v>10570.5</v>
      </c>
      <c r="E78" s="82">
        <f t="shared" ref="E78:E82" si="12">D78*1.2</f>
        <v>12684.6</v>
      </c>
    </row>
    <row r="79" spans="1:5" ht="15" x14ac:dyDescent="0.25">
      <c r="A79" s="78">
        <f t="shared" ref="A79:A85" si="13">A78+1</f>
        <v>57</v>
      </c>
      <c r="B79" s="87" t="s">
        <v>436</v>
      </c>
      <c r="C79" s="80" t="s">
        <v>102</v>
      </c>
      <c r="D79" s="81">
        <f>SUMIF(СВОД!$C$13:$C$482,B79,СВОД!$E$13:$E$482)*0.9</f>
        <v>9716.4</v>
      </c>
      <c r="E79" s="82">
        <f t="shared" si="12"/>
        <v>11659.679999999998</v>
      </c>
    </row>
    <row r="80" spans="1:5" ht="15" x14ac:dyDescent="0.25">
      <c r="A80" s="78">
        <f t="shared" si="13"/>
        <v>58</v>
      </c>
      <c r="B80" s="87" t="s">
        <v>437</v>
      </c>
      <c r="C80" s="80" t="s">
        <v>102</v>
      </c>
      <c r="D80" s="81">
        <f>SUMIF(СВОД!$C$13:$C$482,B80,СВОД!$E$13:$E$482)*0.9</f>
        <v>8499.6</v>
      </c>
      <c r="E80" s="82">
        <f t="shared" si="12"/>
        <v>10199.52</v>
      </c>
    </row>
    <row r="81" spans="1:5" ht="15" x14ac:dyDescent="0.25">
      <c r="A81" s="78">
        <f t="shared" si="13"/>
        <v>59</v>
      </c>
      <c r="B81" s="87" t="s">
        <v>438</v>
      </c>
      <c r="C81" s="80" t="s">
        <v>102</v>
      </c>
      <c r="D81" s="81">
        <f>SUMIF(СВОД!$C$13:$C$482,B81,СВОД!$E$13:$E$482)*0.9</f>
        <v>7627.5</v>
      </c>
      <c r="E81" s="82">
        <f t="shared" si="12"/>
        <v>9153</v>
      </c>
    </row>
    <row r="82" spans="1:5" ht="15" x14ac:dyDescent="0.25">
      <c r="A82" s="78">
        <f t="shared" si="13"/>
        <v>60</v>
      </c>
      <c r="B82" s="79" t="s">
        <v>36</v>
      </c>
      <c r="C82" s="80" t="s">
        <v>102</v>
      </c>
      <c r="D82" s="81">
        <f>SUMIF(СВОД!$C$13:$C$482,B82,СВОД!$E$13:$E$482)*0.9</f>
        <v>7218.9000000000005</v>
      </c>
      <c r="E82" s="82">
        <f t="shared" si="12"/>
        <v>8662.68</v>
      </c>
    </row>
    <row r="83" spans="1:5" ht="15" x14ac:dyDescent="0.25">
      <c r="A83" s="78">
        <f t="shared" si="13"/>
        <v>61</v>
      </c>
      <c r="B83" s="79" t="s">
        <v>37</v>
      </c>
      <c r="C83" s="80" t="s">
        <v>102</v>
      </c>
      <c r="D83" s="81">
        <f>SUMIF(СВОД!$C$13:$C$482,B83,СВОД!$E$13:$E$482)*0.9</f>
        <v>6904.8</v>
      </c>
      <c r="E83" s="82">
        <f t="shared" si="1"/>
        <v>8285.76</v>
      </c>
    </row>
    <row r="84" spans="1:5" ht="15" x14ac:dyDescent="0.25">
      <c r="A84" s="78">
        <f t="shared" si="13"/>
        <v>62</v>
      </c>
      <c r="B84" s="79" t="s">
        <v>38</v>
      </c>
      <c r="C84" s="80" t="s">
        <v>102</v>
      </c>
      <c r="D84" s="81">
        <f>SUMIF(СВОД!$C$13:$C$482,B84,СВОД!$E$13:$E$482)*0.9</f>
        <v>6278.4000000000005</v>
      </c>
      <c r="E84" s="82">
        <f t="shared" si="1"/>
        <v>7534.08</v>
      </c>
    </row>
    <row r="85" spans="1:5" ht="15" x14ac:dyDescent="0.25">
      <c r="A85" s="78">
        <f t="shared" si="13"/>
        <v>63</v>
      </c>
      <c r="B85" s="79" t="s">
        <v>88</v>
      </c>
      <c r="C85" s="80" t="s">
        <v>102</v>
      </c>
      <c r="D85" s="81">
        <f>SUMIF(СВОД!$C$13:$C$482,B85,СВОД!$E$13:$E$482)*0.9</f>
        <v>6137.1</v>
      </c>
      <c r="E85" s="82">
        <f t="shared" si="1"/>
        <v>7364.52</v>
      </c>
    </row>
    <row r="86" spans="1:5" ht="15" x14ac:dyDescent="0.25">
      <c r="A86" s="75"/>
      <c r="B86" s="83" t="s">
        <v>51</v>
      </c>
      <c r="C86" s="75"/>
      <c r="D86" s="75"/>
      <c r="E86" s="84"/>
    </row>
    <row r="87" spans="1:5" ht="15" x14ac:dyDescent="0.25">
      <c r="A87" s="78">
        <f>A85+1</f>
        <v>64</v>
      </c>
      <c r="B87" s="79" t="s">
        <v>31</v>
      </c>
      <c r="C87" s="80" t="s">
        <v>102</v>
      </c>
      <c r="D87" s="81">
        <f>SUMIF(СВОД!$C$13:$C$482,B87,СВОД!$E$13:$E$482)*0.9</f>
        <v>61317.9</v>
      </c>
      <c r="E87" s="82">
        <f t="shared" ref="E87:E88" si="14">D87*1.2</f>
        <v>73581.48</v>
      </c>
    </row>
    <row r="88" spans="1:5" ht="15" x14ac:dyDescent="0.25">
      <c r="A88" s="78">
        <f t="shared" ref="A88" si="15">A87+1</f>
        <v>65</v>
      </c>
      <c r="B88" s="79" t="s">
        <v>87</v>
      </c>
      <c r="C88" s="80" t="s">
        <v>102</v>
      </c>
      <c r="D88" s="81">
        <f>SUMIF(СВОД!$C$13:$C$482,B88,СВОД!$E$13:$E$482)*0.9</f>
        <v>60765.3</v>
      </c>
      <c r="E88" s="82">
        <f t="shared" si="14"/>
        <v>72918.36</v>
      </c>
    </row>
    <row r="89" spans="1:5" ht="15" x14ac:dyDescent="0.25">
      <c r="A89" s="75"/>
      <c r="B89" s="83" t="s">
        <v>46</v>
      </c>
      <c r="C89" s="75"/>
      <c r="D89" s="75"/>
      <c r="E89" s="84"/>
    </row>
    <row r="90" spans="1:5" ht="15" x14ac:dyDescent="0.25">
      <c r="A90" s="78">
        <f>A88+1</f>
        <v>66</v>
      </c>
      <c r="B90" s="79" t="s">
        <v>22</v>
      </c>
      <c r="C90" s="80" t="s">
        <v>102</v>
      </c>
      <c r="D90" s="81">
        <f>SUMIF(СВОД!$C$13:$C$482,B90,СВОД!$E$13:$E$482)*0.9</f>
        <v>10153.800000000001</v>
      </c>
      <c r="E90" s="82">
        <f t="shared" ref="E90" si="16">D90*1.2</f>
        <v>12184.560000000001</v>
      </c>
    </row>
    <row r="91" spans="1:5" ht="15" x14ac:dyDescent="0.25">
      <c r="A91" s="78">
        <f t="shared" ref="A91:A92" si="17">A90+1</f>
        <v>67</v>
      </c>
      <c r="B91" s="79" t="s">
        <v>24</v>
      </c>
      <c r="C91" s="80" t="s">
        <v>102</v>
      </c>
      <c r="D91" s="81">
        <f>SUMIF(СВОД!$C$13:$C$482,B91,СВОД!$E$13:$E$482)*0.9</f>
        <v>3696.3</v>
      </c>
      <c r="E91" s="82">
        <f>D91*1.2</f>
        <v>4435.5600000000004</v>
      </c>
    </row>
    <row r="92" spans="1:5" ht="15" x14ac:dyDescent="0.25">
      <c r="A92" s="78">
        <f t="shared" si="17"/>
        <v>68</v>
      </c>
      <c r="B92" s="79" t="s">
        <v>23</v>
      </c>
      <c r="C92" s="80" t="s">
        <v>102</v>
      </c>
      <c r="D92" s="81">
        <f>SUMIF(СВОД!$C$13:$C$482,B92,СВОД!$E$13:$E$482)*0.9</f>
        <v>2151.9</v>
      </c>
      <c r="E92" s="82">
        <f>D92*1.2</f>
        <v>2582.2800000000002</v>
      </c>
    </row>
    <row r="93" spans="1:5" ht="15" x14ac:dyDescent="0.25">
      <c r="A93" s="75"/>
      <c r="B93" s="83" t="s">
        <v>47</v>
      </c>
      <c r="C93" s="75"/>
      <c r="D93" s="75"/>
      <c r="E93" s="84"/>
    </row>
    <row r="94" spans="1:5" ht="15" x14ac:dyDescent="0.25">
      <c r="A94" s="78">
        <f>A92+1</f>
        <v>69</v>
      </c>
      <c r="B94" s="79" t="s">
        <v>21</v>
      </c>
      <c r="C94" s="80" t="s">
        <v>101</v>
      </c>
      <c r="D94" s="81">
        <f>SUMIF(СВОД!$C$13:$C$482,B94,СВОД!$E$13:$E$482)*0.9</f>
        <v>70.2</v>
      </c>
      <c r="E94" s="82">
        <f>D94*1.2</f>
        <v>84.24</v>
      </c>
    </row>
    <row r="95" spans="1:5" ht="15" x14ac:dyDescent="0.25">
      <c r="A95" s="78">
        <f t="shared" ref="A95" si="18">A94+1</f>
        <v>70</v>
      </c>
      <c r="B95" s="79" t="s">
        <v>84</v>
      </c>
      <c r="C95" s="80" t="s">
        <v>101</v>
      </c>
      <c r="D95" s="81">
        <f>SUMIF(СВОД!$C$13:$C$482,B95,СВОД!$E$13:$E$482)*0.9</f>
        <v>62.1</v>
      </c>
      <c r="E95" s="82">
        <f>D95*1.2</f>
        <v>74.52</v>
      </c>
    </row>
    <row r="96" spans="1:5" ht="15" x14ac:dyDescent="0.25">
      <c r="A96" s="75"/>
      <c r="B96" s="83" t="s">
        <v>107</v>
      </c>
      <c r="C96" s="75"/>
      <c r="D96" s="75"/>
      <c r="E96" s="75"/>
    </row>
    <row r="97" spans="1:5" ht="15" x14ac:dyDescent="0.25">
      <c r="A97" s="78">
        <f>A95+1</f>
        <v>71</v>
      </c>
      <c r="B97" s="79" t="s">
        <v>108</v>
      </c>
      <c r="C97" s="80" t="s">
        <v>102</v>
      </c>
      <c r="D97" s="81">
        <f>SUMIF(СВОД!$C$13:$C$482,B97,СВОД!$E$13:$E$482)*0.9</f>
        <v>2894.4</v>
      </c>
      <c r="E97" s="82">
        <f t="shared" ref="E97:E98" si="19">D97*1.2</f>
        <v>3473.28</v>
      </c>
    </row>
    <row r="98" spans="1:5" ht="15" x14ac:dyDescent="0.25">
      <c r="A98" s="78">
        <f t="shared" ref="A98" si="20">A97+1</f>
        <v>72</v>
      </c>
      <c r="B98" s="79" t="s">
        <v>109</v>
      </c>
      <c r="C98" s="80" t="s">
        <v>102</v>
      </c>
      <c r="D98" s="81">
        <f>SUMIF(СВОД!$C$13:$C$482,B98,СВОД!$E$13:$E$482)*0.9</f>
        <v>297.90000000000003</v>
      </c>
      <c r="E98" s="82">
        <f t="shared" si="19"/>
        <v>357.48</v>
      </c>
    </row>
    <row r="99" spans="1:5" ht="15" x14ac:dyDescent="0.25">
      <c r="A99" s="75"/>
      <c r="B99" s="83" t="s">
        <v>154</v>
      </c>
      <c r="C99" s="75"/>
      <c r="D99" s="75"/>
      <c r="E99" s="84"/>
    </row>
    <row r="100" spans="1:5" ht="27" x14ac:dyDescent="0.25">
      <c r="A100" s="78">
        <f>A98+1</f>
        <v>73</v>
      </c>
      <c r="B100" s="79" t="s">
        <v>468</v>
      </c>
      <c r="C100" s="80" t="s">
        <v>102</v>
      </c>
      <c r="D100" s="81">
        <f>SUMIF(СВОД!$C$13:$C$482,B100,СВОД!$E$13:$E$482)*0.9</f>
        <v>1055767.5</v>
      </c>
      <c r="E100" s="82">
        <f t="shared" ref="E100" si="21">D100*1.2</f>
        <v>1266921</v>
      </c>
    </row>
    <row r="101" spans="1:5" ht="11.25" customHeight="1" x14ac:dyDescent="0.25">
      <c r="A101" s="65"/>
      <c r="B101" s="88"/>
      <c r="C101" s="89"/>
      <c r="D101" s="90"/>
      <c r="E101" s="91"/>
    </row>
    <row r="102" spans="1:5" ht="15" x14ac:dyDescent="0.25">
      <c r="A102" s="92" t="s">
        <v>293</v>
      </c>
      <c r="B102" s="93"/>
      <c r="C102" s="65"/>
      <c r="D102" s="65"/>
      <c r="E102" s="65"/>
    </row>
    <row r="103" spans="1:5" s="3" customFormat="1" x14ac:dyDescent="0.25">
      <c r="A103" s="65" t="s">
        <v>194</v>
      </c>
      <c r="B103" s="92" t="s">
        <v>195</v>
      </c>
      <c r="C103" s="65"/>
      <c r="D103" s="65"/>
      <c r="E103" s="65"/>
    </row>
    <row r="104" spans="1:5" s="3" customFormat="1" x14ac:dyDescent="0.25">
      <c r="A104" s="65" t="s">
        <v>197</v>
      </c>
      <c r="B104" s="92" t="s">
        <v>198</v>
      </c>
      <c r="C104" s="65"/>
      <c r="D104" s="65"/>
      <c r="E104" s="65"/>
    </row>
    <row r="105" spans="1:5" ht="15" x14ac:dyDescent="0.25">
      <c r="A105" s="65"/>
      <c r="B105" s="70"/>
      <c r="C105" s="65"/>
      <c r="D105" s="65"/>
      <c r="E105" s="65"/>
    </row>
    <row r="106" spans="1:5" ht="15" x14ac:dyDescent="0.25">
      <c r="A106" s="65"/>
      <c r="B106" s="70"/>
      <c r="C106" s="65"/>
      <c r="D106" s="65"/>
      <c r="E106" s="65"/>
    </row>
    <row r="107" spans="1:5" ht="15" x14ac:dyDescent="0.25">
      <c r="A107" s="65"/>
      <c r="B107" s="70"/>
      <c r="C107" s="65"/>
      <c r="D107" s="65"/>
      <c r="E107" s="65"/>
    </row>
    <row r="108" spans="1:5" ht="15" x14ac:dyDescent="0.25">
      <c r="A108" s="65"/>
      <c r="B108" s="70"/>
      <c r="C108" s="65"/>
      <c r="D108" s="65"/>
      <c r="E108" s="65"/>
    </row>
    <row r="109" spans="1:5" ht="15" x14ac:dyDescent="0.25">
      <c r="A109" s="65"/>
      <c r="B109" s="70"/>
      <c r="C109" s="65"/>
      <c r="D109" s="65"/>
      <c r="E109" s="65"/>
    </row>
    <row r="110" spans="1:5" ht="15" x14ac:dyDescent="0.25">
      <c r="A110" s="65"/>
      <c r="B110" s="70"/>
      <c r="C110" s="65"/>
      <c r="D110" s="65"/>
      <c r="E110" s="65"/>
    </row>
    <row r="111" spans="1:5" ht="15" x14ac:dyDescent="0.25">
      <c r="A111" s="65"/>
      <c r="B111" s="70"/>
      <c r="C111" s="65"/>
      <c r="D111" s="65"/>
      <c r="E111" s="65"/>
    </row>
    <row r="112" spans="1:5" ht="15" x14ac:dyDescent="0.25">
      <c r="A112" s="65"/>
      <c r="B112" s="70"/>
      <c r="C112" s="65"/>
      <c r="D112" s="65"/>
      <c r="E112" s="65"/>
    </row>
    <row r="113" spans="1:5" ht="15" x14ac:dyDescent="0.25">
      <c r="A113" s="65"/>
      <c r="B113" s="70"/>
      <c r="C113" s="65"/>
      <c r="D113" s="65"/>
      <c r="E113" s="65"/>
    </row>
    <row r="114" spans="1:5" ht="15" x14ac:dyDescent="0.25">
      <c r="A114" s="65"/>
      <c r="B114" s="70"/>
      <c r="C114" s="65"/>
      <c r="D114" s="65"/>
      <c r="E114" s="65"/>
    </row>
    <row r="115" spans="1:5" ht="15" x14ac:dyDescent="0.25">
      <c r="A115" s="65"/>
      <c r="B115" s="70"/>
      <c r="C115" s="65"/>
      <c r="D115" s="65"/>
      <c r="E115" s="65"/>
    </row>
    <row r="116" spans="1:5" ht="15" x14ac:dyDescent="0.25">
      <c r="A116" s="65"/>
      <c r="B116" s="70"/>
      <c r="C116" s="65"/>
      <c r="D116" s="65"/>
      <c r="E116" s="65"/>
    </row>
    <row r="117" spans="1:5" ht="15" x14ac:dyDescent="0.25">
      <c r="A117" s="65"/>
      <c r="B117" s="70"/>
      <c r="C117" s="65"/>
      <c r="D117" s="65"/>
      <c r="E117" s="65"/>
    </row>
  </sheetData>
  <hyperlinks>
    <hyperlink ref="C12" r:id="rId1"/>
    <hyperlink ref="C13" r:id="rId2"/>
  </hyperlinks>
  <printOptions horizontalCentered="1"/>
  <pageMargins left="0.70866141732283472" right="0.31496062992125984" top="0.35433070866141736" bottom="0.35433070866141736" header="0.31496062992125984" footer="0.31496062992125984"/>
  <pageSetup paperSize="9" scale="75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124"/>
  <sheetViews>
    <sheetView view="pageBreakPreview" topLeftCell="A112" zoomScaleNormal="100" zoomScaleSheetLayoutView="100" workbookViewId="0">
      <selection activeCell="E1" sqref="A1:E6"/>
    </sheetView>
  </sheetViews>
  <sheetFormatPr defaultColWidth="9.140625" defaultRowHeight="15" x14ac:dyDescent="0.25"/>
  <cols>
    <col min="1" max="1" width="4.85546875" style="48" customWidth="1"/>
    <col min="2" max="2" width="70" style="64" bestFit="1" customWidth="1"/>
    <col min="3" max="3" width="9.140625" style="48"/>
    <col min="4" max="5" width="16" style="48" customWidth="1"/>
  </cols>
  <sheetData>
    <row r="1" spans="1:5" x14ac:dyDescent="0.25">
      <c r="A1" s="45"/>
      <c r="B1" s="46"/>
      <c r="C1" s="45"/>
      <c r="D1" s="45"/>
      <c r="E1" s="45"/>
    </row>
    <row r="2" spans="1:5" x14ac:dyDescent="0.25">
      <c r="A2" s="45"/>
      <c r="B2" s="46"/>
      <c r="C2" s="45"/>
      <c r="D2" s="45"/>
      <c r="E2" s="43" t="s">
        <v>525</v>
      </c>
    </row>
    <row r="3" spans="1:5" x14ac:dyDescent="0.25">
      <c r="A3" s="45"/>
      <c r="B3" s="46"/>
      <c r="C3" s="45"/>
      <c r="D3" s="45"/>
      <c r="E3" s="43" t="s">
        <v>526</v>
      </c>
    </row>
    <row r="4" spans="1:5" x14ac:dyDescent="0.25">
      <c r="A4" s="45"/>
      <c r="B4" s="46"/>
      <c r="C4" s="45"/>
      <c r="D4" s="45"/>
      <c r="E4" s="44" t="s">
        <v>527</v>
      </c>
    </row>
    <row r="5" spans="1:5" x14ac:dyDescent="0.25">
      <c r="A5" s="45"/>
      <c r="B5" s="46"/>
      <c r="C5" s="45"/>
      <c r="D5" s="45"/>
      <c r="E5" s="44" t="s">
        <v>528</v>
      </c>
    </row>
    <row r="6" spans="1:5" x14ac:dyDescent="0.25">
      <c r="A6" s="45"/>
      <c r="B6" s="46"/>
      <c r="C6" s="45"/>
      <c r="D6" s="45"/>
      <c r="E6" s="44" t="s">
        <v>529</v>
      </c>
    </row>
    <row r="7" spans="1:5" x14ac:dyDescent="0.25">
      <c r="A7" s="45"/>
      <c r="B7" s="46"/>
      <c r="C7" s="45"/>
      <c r="D7" s="45"/>
      <c r="E7" s="45"/>
    </row>
    <row r="8" spans="1:5" x14ac:dyDescent="0.25">
      <c r="A8" s="45"/>
      <c r="B8" s="46" t="s">
        <v>537</v>
      </c>
      <c r="C8" s="45"/>
      <c r="D8" s="45"/>
      <c r="E8" s="45"/>
    </row>
    <row r="9" spans="1:5" x14ac:dyDescent="0.25">
      <c r="A9" s="45"/>
      <c r="B9" s="46" t="str">
        <f>СВОД!C8</f>
        <v>от 01.01.2024г.</v>
      </c>
      <c r="C9" s="45"/>
      <c r="D9" s="45"/>
      <c r="E9" s="45"/>
    </row>
    <row r="10" spans="1:5" x14ac:dyDescent="0.25">
      <c r="A10" s="45"/>
      <c r="B10" s="46" t="s">
        <v>112</v>
      </c>
      <c r="C10" s="45"/>
      <c r="D10" s="45"/>
      <c r="E10" s="45"/>
    </row>
    <row r="11" spans="1:5" ht="9" customHeight="1" x14ac:dyDescent="0.25">
      <c r="A11" s="45"/>
      <c r="B11" s="46"/>
      <c r="C11" s="100"/>
      <c r="D11" s="45"/>
      <c r="E11" s="45"/>
    </row>
    <row r="12" spans="1:5" x14ac:dyDescent="0.25">
      <c r="A12" s="45"/>
      <c r="B12" s="95" t="s">
        <v>49</v>
      </c>
      <c r="C12" s="96" t="s">
        <v>530</v>
      </c>
      <c r="D12" s="45"/>
      <c r="E12" s="45"/>
    </row>
    <row r="13" spans="1:5" ht="15.75" thickBot="1" x14ac:dyDescent="0.3">
      <c r="A13" s="45"/>
      <c r="B13" s="95" t="s">
        <v>111</v>
      </c>
      <c r="C13" s="49" t="s">
        <v>531</v>
      </c>
      <c r="D13" s="45"/>
      <c r="E13" s="45"/>
    </row>
    <row r="14" spans="1:5" s="7" customFormat="1" ht="27.75" thickBot="1" x14ac:dyDescent="0.3">
      <c r="A14" s="101" t="s">
        <v>0</v>
      </c>
      <c r="B14" s="102" t="s">
        <v>1</v>
      </c>
      <c r="C14" s="102" t="s">
        <v>52</v>
      </c>
      <c r="D14" s="102" t="s">
        <v>39</v>
      </c>
      <c r="E14" s="103" t="s">
        <v>40</v>
      </c>
    </row>
    <row r="15" spans="1:5" x14ac:dyDescent="0.25">
      <c r="A15" s="53"/>
      <c r="B15" s="54" t="s">
        <v>41</v>
      </c>
      <c r="C15" s="54"/>
      <c r="D15" s="104"/>
      <c r="E15" s="104"/>
    </row>
    <row r="16" spans="1:5" x14ac:dyDescent="0.25">
      <c r="A16" s="55">
        <v>1</v>
      </c>
      <c r="B16" s="56" t="s">
        <v>145</v>
      </c>
      <c r="C16" s="57" t="s">
        <v>101</v>
      </c>
      <c r="D16" s="58">
        <f>SUMIF(СВОД!$C$13:$C$482,B16,СВОД!$E$13:$E$482)*0.9</f>
        <v>28787.4</v>
      </c>
      <c r="E16" s="59">
        <f>D16*1.2</f>
        <v>34544.879999999997</v>
      </c>
    </row>
    <row r="17" spans="1:5" x14ac:dyDescent="0.25">
      <c r="A17" s="55">
        <f t="shared" ref="A17:A23" si="0">A16+1</f>
        <v>2</v>
      </c>
      <c r="B17" s="56" t="s">
        <v>146</v>
      </c>
      <c r="C17" s="57" t="s">
        <v>101</v>
      </c>
      <c r="D17" s="58">
        <f>SUMIF(СВОД!$C$13:$C$482,B17,СВОД!$E$13:$E$482)*0.9</f>
        <v>23914.799999999999</v>
      </c>
      <c r="E17" s="59">
        <f t="shared" ref="E17:E76" si="1">D17*1.2</f>
        <v>28697.759999999998</v>
      </c>
    </row>
    <row r="18" spans="1:5" x14ac:dyDescent="0.25">
      <c r="A18" s="55">
        <f t="shared" si="0"/>
        <v>3</v>
      </c>
      <c r="B18" s="56" t="s">
        <v>147</v>
      </c>
      <c r="C18" s="57" t="s">
        <v>101</v>
      </c>
      <c r="D18" s="58">
        <f>SUMIF(СВОД!$C$13:$C$482,B18,СВОД!$E$13:$E$482)*0.9</f>
        <v>20185.2</v>
      </c>
      <c r="E18" s="59">
        <f t="shared" si="1"/>
        <v>24222.240000000002</v>
      </c>
    </row>
    <row r="19" spans="1:5" x14ac:dyDescent="0.25">
      <c r="A19" s="55">
        <f t="shared" si="0"/>
        <v>4</v>
      </c>
      <c r="B19" s="56" t="s">
        <v>148</v>
      </c>
      <c r="C19" s="57" t="s">
        <v>101</v>
      </c>
      <c r="D19" s="58">
        <f>SUMIF(СВОД!$C$13:$C$482,B19,СВОД!$E$13:$E$482)*0.9</f>
        <v>16329.6</v>
      </c>
      <c r="E19" s="59">
        <f t="shared" si="1"/>
        <v>19595.52</v>
      </c>
    </row>
    <row r="20" spans="1:5" x14ac:dyDescent="0.25">
      <c r="A20" s="55">
        <f t="shared" si="0"/>
        <v>5</v>
      </c>
      <c r="B20" s="56" t="s">
        <v>149</v>
      </c>
      <c r="C20" s="57" t="s">
        <v>101</v>
      </c>
      <c r="D20" s="58">
        <f>SUMIF(СВОД!$C$13:$C$482,B20,СВОД!$E$13:$E$482)*0.9</f>
        <v>13056.300000000001</v>
      </c>
      <c r="E20" s="59">
        <f t="shared" si="1"/>
        <v>15667.560000000001</v>
      </c>
    </row>
    <row r="21" spans="1:5" x14ac:dyDescent="0.25">
      <c r="A21" s="55">
        <f t="shared" si="0"/>
        <v>6</v>
      </c>
      <c r="B21" s="56" t="s">
        <v>150</v>
      </c>
      <c r="C21" s="57" t="s">
        <v>101</v>
      </c>
      <c r="D21" s="58">
        <f>SUMIF(СВОД!$C$13:$C$482,B21,СВОД!$E$13:$E$482)*0.9</f>
        <v>10151.1</v>
      </c>
      <c r="E21" s="59">
        <f t="shared" si="1"/>
        <v>12181.32</v>
      </c>
    </row>
    <row r="22" spans="1:5" x14ac:dyDescent="0.25">
      <c r="A22" s="55">
        <f t="shared" si="0"/>
        <v>7</v>
      </c>
      <c r="B22" s="56" t="s">
        <v>151</v>
      </c>
      <c r="C22" s="57" t="s">
        <v>101</v>
      </c>
      <c r="D22" s="58">
        <f>SUMIF(СВОД!$C$13:$C$482,B22,СВОД!$E$13:$E$482)*0.9</f>
        <v>7747.2</v>
      </c>
      <c r="E22" s="59">
        <f t="shared" si="1"/>
        <v>9296.64</v>
      </c>
    </row>
    <row r="23" spans="1:5" x14ac:dyDescent="0.25">
      <c r="A23" s="55">
        <f t="shared" si="0"/>
        <v>8</v>
      </c>
      <c r="B23" s="56" t="s">
        <v>152</v>
      </c>
      <c r="C23" s="57" t="s">
        <v>101</v>
      </c>
      <c r="D23" s="58">
        <f>SUMIF(СВОД!$C$13:$C$482,B23,СВОД!$E$13:$E$482)*0.9</f>
        <v>5826.6</v>
      </c>
      <c r="E23" s="59">
        <f t="shared" si="1"/>
        <v>6991.92</v>
      </c>
    </row>
    <row r="24" spans="1:5" x14ac:dyDescent="0.25">
      <c r="A24" s="53"/>
      <c r="B24" s="60" t="s">
        <v>302</v>
      </c>
      <c r="C24" s="53"/>
      <c r="D24" s="53"/>
      <c r="E24" s="61"/>
    </row>
    <row r="25" spans="1:5" x14ac:dyDescent="0.25">
      <c r="A25" s="55">
        <f>A23+1</f>
        <v>9</v>
      </c>
      <c r="B25" s="56" t="s">
        <v>113</v>
      </c>
      <c r="C25" s="57" t="s">
        <v>102</v>
      </c>
      <c r="D25" s="58">
        <f>SUMIF(СВОД!$C$13:$C$482,B25,СВОД!$E$13:$E$482)*0.9</f>
        <v>30132.9</v>
      </c>
      <c r="E25" s="59">
        <f t="shared" si="1"/>
        <v>36159.480000000003</v>
      </c>
    </row>
    <row r="26" spans="1:5" x14ac:dyDescent="0.25">
      <c r="A26" s="55">
        <f t="shared" ref="A26:A32" si="2">A25+1</f>
        <v>10</v>
      </c>
      <c r="B26" s="56" t="s">
        <v>114</v>
      </c>
      <c r="C26" s="57" t="s">
        <v>102</v>
      </c>
      <c r="D26" s="58">
        <f>SUMIF(СВОД!$C$13:$C$482,B26,СВОД!$E$13:$E$482)*0.9</f>
        <v>25010.100000000002</v>
      </c>
      <c r="E26" s="59">
        <f t="shared" si="1"/>
        <v>30012.120000000003</v>
      </c>
    </row>
    <row r="27" spans="1:5" x14ac:dyDescent="0.25">
      <c r="A27" s="55">
        <f t="shared" si="2"/>
        <v>11</v>
      </c>
      <c r="B27" s="56" t="s">
        <v>115</v>
      </c>
      <c r="C27" s="57" t="s">
        <v>102</v>
      </c>
      <c r="D27" s="58">
        <f>SUMIF(СВОД!$C$13:$C$482,B27,СВОД!$E$13:$E$482)*0.9</f>
        <v>21896.100000000002</v>
      </c>
      <c r="E27" s="59">
        <f t="shared" si="1"/>
        <v>26275.320000000003</v>
      </c>
    </row>
    <row r="28" spans="1:5" x14ac:dyDescent="0.25">
      <c r="A28" s="55">
        <f t="shared" si="2"/>
        <v>12</v>
      </c>
      <c r="B28" s="56" t="s">
        <v>116</v>
      </c>
      <c r="C28" s="57" t="s">
        <v>102</v>
      </c>
      <c r="D28" s="58">
        <f>SUMIF(СВОД!$C$13:$C$482,B28,СВОД!$E$13:$E$482)*0.9</f>
        <v>18200.7</v>
      </c>
      <c r="E28" s="59">
        <f t="shared" si="1"/>
        <v>21840.84</v>
      </c>
    </row>
    <row r="29" spans="1:5" x14ac:dyDescent="0.25">
      <c r="A29" s="55">
        <f t="shared" si="2"/>
        <v>13</v>
      </c>
      <c r="B29" s="56" t="s">
        <v>117</v>
      </c>
      <c r="C29" s="57" t="s">
        <v>102</v>
      </c>
      <c r="D29" s="58">
        <f>SUMIF(СВОД!$C$13:$C$482,B29,СВОД!$E$13:$E$482)*0.9</f>
        <v>13900.5</v>
      </c>
      <c r="E29" s="59">
        <f t="shared" si="1"/>
        <v>16680.599999999999</v>
      </c>
    </row>
    <row r="30" spans="1:5" x14ac:dyDescent="0.25">
      <c r="A30" s="55">
        <f t="shared" si="2"/>
        <v>14</v>
      </c>
      <c r="B30" s="56" t="s">
        <v>118</v>
      </c>
      <c r="C30" s="57" t="s">
        <v>102</v>
      </c>
      <c r="D30" s="58">
        <f>SUMIF(СВОД!$C$13:$C$482,B30,СВОД!$E$13:$E$482)*0.9</f>
        <v>12652.2</v>
      </c>
      <c r="E30" s="59">
        <f t="shared" si="1"/>
        <v>15182.64</v>
      </c>
    </row>
    <row r="31" spans="1:5" x14ac:dyDescent="0.25">
      <c r="A31" s="55">
        <f t="shared" si="2"/>
        <v>15</v>
      </c>
      <c r="B31" s="56" t="s">
        <v>119</v>
      </c>
      <c r="C31" s="57" t="s">
        <v>102</v>
      </c>
      <c r="D31" s="58">
        <f>SUMIF(СВОД!$C$13:$C$482,B31,СВОД!$E$13:$E$482)*0.9</f>
        <v>9771.3000000000011</v>
      </c>
      <c r="E31" s="59">
        <f t="shared" si="1"/>
        <v>11725.560000000001</v>
      </c>
    </row>
    <row r="32" spans="1:5" x14ac:dyDescent="0.25">
      <c r="A32" s="55">
        <f t="shared" si="2"/>
        <v>16</v>
      </c>
      <c r="B32" s="56" t="s">
        <v>120</v>
      </c>
      <c r="C32" s="57" t="s">
        <v>102</v>
      </c>
      <c r="D32" s="58">
        <f>SUMIF(СВОД!$C$13:$C$482,B32,СВОД!$E$13:$E$482)*0.9</f>
        <v>9221.4</v>
      </c>
      <c r="E32" s="59">
        <f t="shared" si="1"/>
        <v>11065.679999999998</v>
      </c>
    </row>
    <row r="33" spans="1:5" x14ac:dyDescent="0.25">
      <c r="A33" s="53"/>
      <c r="B33" s="60" t="s">
        <v>89</v>
      </c>
      <c r="C33" s="53"/>
      <c r="D33" s="53"/>
      <c r="E33" s="61"/>
    </row>
    <row r="34" spans="1:5" x14ac:dyDescent="0.25">
      <c r="A34" s="55">
        <f>A32+1</f>
        <v>17</v>
      </c>
      <c r="B34" s="56" t="s">
        <v>538</v>
      </c>
      <c r="C34" s="57" t="s">
        <v>102</v>
      </c>
      <c r="D34" s="58">
        <f>SUMIF(СВОД!$C$13:$C$482,B34,СВОД!$E$13:$E$482)*0.9</f>
        <v>6607.8</v>
      </c>
      <c r="E34" s="59">
        <f t="shared" si="1"/>
        <v>7929.36</v>
      </c>
    </row>
    <row r="35" spans="1:5" ht="27" x14ac:dyDescent="0.25">
      <c r="A35" s="55">
        <f>A34+1</f>
        <v>18</v>
      </c>
      <c r="B35" s="56" t="s">
        <v>539</v>
      </c>
      <c r="C35" s="57" t="s">
        <v>102</v>
      </c>
      <c r="D35" s="58">
        <f>SUMIF(СВОД!$C$13:$C$482,B35,СВОД!$E$13:$E$482)*0.9</f>
        <v>3421.8</v>
      </c>
      <c r="E35" s="59">
        <f t="shared" si="1"/>
        <v>4106.16</v>
      </c>
    </row>
    <row r="36" spans="1:5" x14ac:dyDescent="0.25">
      <c r="A36" s="55">
        <f t="shared" ref="A36:A40" si="3">A35+1</f>
        <v>19</v>
      </c>
      <c r="B36" s="56" t="s">
        <v>540</v>
      </c>
      <c r="C36" s="57" t="s">
        <v>102</v>
      </c>
      <c r="D36" s="58">
        <f>SUMIF(СВОД!$C$13:$C$482,B36,СВОД!$E$13:$E$482)*0.9</f>
        <v>3421.8</v>
      </c>
      <c r="E36" s="59">
        <f t="shared" ref="E36:E40" si="4">D36*1.2</f>
        <v>4106.16</v>
      </c>
    </row>
    <row r="37" spans="1:5" x14ac:dyDescent="0.25">
      <c r="A37" s="55">
        <f t="shared" si="3"/>
        <v>20</v>
      </c>
      <c r="B37" s="105" t="s">
        <v>466</v>
      </c>
      <c r="C37" s="57" t="s">
        <v>102</v>
      </c>
      <c r="D37" s="58">
        <f>SUMIF(СВОД!$C$13:$C$482,B37,СВОД!$E$13:$E$482)*0.9</f>
        <v>5011.2</v>
      </c>
      <c r="E37" s="59">
        <f t="shared" si="4"/>
        <v>6013.44</v>
      </c>
    </row>
    <row r="38" spans="1:5" ht="27" x14ac:dyDescent="0.25">
      <c r="A38" s="55">
        <f t="shared" si="3"/>
        <v>21</v>
      </c>
      <c r="B38" s="56" t="s">
        <v>465</v>
      </c>
      <c r="C38" s="57" t="s">
        <v>102</v>
      </c>
      <c r="D38" s="58">
        <f>SUMIF(СВОД!$C$13:$C$482,B38,СВОД!$E$13:$E$482)*0.9</f>
        <v>4011.3</v>
      </c>
      <c r="E38" s="59">
        <f t="shared" si="4"/>
        <v>4813.5600000000004</v>
      </c>
    </row>
    <row r="39" spans="1:5" x14ac:dyDescent="0.25">
      <c r="A39" s="55">
        <f t="shared" si="3"/>
        <v>22</v>
      </c>
      <c r="B39" s="56" t="s">
        <v>464</v>
      </c>
      <c r="C39" s="57" t="s">
        <v>102</v>
      </c>
      <c r="D39" s="58">
        <f>SUMIF(СВОД!$C$13:$C$482,B39,СВОД!$E$13:$E$482)*0.9</f>
        <v>2595.6</v>
      </c>
      <c r="E39" s="59">
        <f t="shared" si="4"/>
        <v>3114.72</v>
      </c>
    </row>
    <row r="40" spans="1:5" x14ac:dyDescent="0.25">
      <c r="A40" s="55">
        <f t="shared" si="3"/>
        <v>23</v>
      </c>
      <c r="B40" s="56" t="s">
        <v>463</v>
      </c>
      <c r="C40" s="57" t="s">
        <v>102</v>
      </c>
      <c r="D40" s="58">
        <f>SUMIF(СВОД!$C$13:$C$482,B40,СВОД!$E$13:$E$482)*0.9</f>
        <v>2595.6</v>
      </c>
      <c r="E40" s="59">
        <f t="shared" si="4"/>
        <v>3114.72</v>
      </c>
    </row>
    <row r="41" spans="1:5" x14ac:dyDescent="0.25">
      <c r="A41" s="53"/>
      <c r="B41" s="54" t="s">
        <v>44</v>
      </c>
      <c r="C41" s="62"/>
      <c r="D41" s="62"/>
      <c r="E41" s="61"/>
    </row>
    <row r="42" spans="1:5" x14ac:dyDescent="0.25">
      <c r="A42" s="55">
        <f>A40+1</f>
        <v>24</v>
      </c>
      <c r="B42" s="56" t="s">
        <v>25</v>
      </c>
      <c r="C42" s="57" t="s">
        <v>102</v>
      </c>
      <c r="D42" s="58">
        <f>SUMIF(СВОД!$C$13:$C$482,B42,СВОД!$E$13:$E$482)*0.9</f>
        <v>1524.6000000000001</v>
      </c>
      <c r="E42" s="59">
        <f t="shared" si="1"/>
        <v>1829.5200000000002</v>
      </c>
    </row>
    <row r="43" spans="1:5" x14ac:dyDescent="0.25">
      <c r="A43" s="55">
        <f t="shared" ref="A43" si="5">A42+1</f>
        <v>25</v>
      </c>
      <c r="B43" s="56" t="s">
        <v>26</v>
      </c>
      <c r="C43" s="57" t="s">
        <v>102</v>
      </c>
      <c r="D43" s="58">
        <f>SUMIF(СВОД!$C$13:$C$482,B43,СВОД!$E$13:$E$482)*0.9</f>
        <v>1381.5</v>
      </c>
      <c r="E43" s="59">
        <f t="shared" si="1"/>
        <v>1657.8</v>
      </c>
    </row>
    <row r="44" spans="1:5" x14ac:dyDescent="0.25">
      <c r="A44" s="55">
        <f t="shared" ref="A44:A49" si="6">A43+1</f>
        <v>26</v>
      </c>
      <c r="B44" s="56" t="s">
        <v>85</v>
      </c>
      <c r="C44" s="57" t="s">
        <v>102</v>
      </c>
      <c r="D44" s="58">
        <f>SUMIF(СВОД!$C$13:$C$482,B44,СВОД!$E$13:$E$482)*0.9</f>
        <v>1381.5</v>
      </c>
      <c r="E44" s="59">
        <f t="shared" si="1"/>
        <v>1657.8</v>
      </c>
    </row>
    <row r="45" spans="1:5" x14ac:dyDescent="0.25">
      <c r="A45" s="55">
        <f t="shared" si="6"/>
        <v>27</v>
      </c>
      <c r="B45" s="56" t="s">
        <v>27</v>
      </c>
      <c r="C45" s="57" t="s">
        <v>102</v>
      </c>
      <c r="D45" s="58">
        <f>SUMIF(СВОД!$C$13:$C$482,B45,СВОД!$E$13:$E$482)*0.9</f>
        <v>1283.4000000000001</v>
      </c>
      <c r="E45" s="59">
        <f t="shared" si="1"/>
        <v>1540.0800000000002</v>
      </c>
    </row>
    <row r="46" spans="1:5" x14ac:dyDescent="0.25">
      <c r="A46" s="55">
        <f t="shared" si="6"/>
        <v>28</v>
      </c>
      <c r="B46" s="56" t="s">
        <v>28</v>
      </c>
      <c r="C46" s="57" t="s">
        <v>102</v>
      </c>
      <c r="D46" s="58">
        <f>SUMIF(СВОД!$C$13:$C$482,B46,СВОД!$E$13:$E$482)*0.9</f>
        <v>1133.1000000000001</v>
      </c>
      <c r="E46" s="59">
        <f t="shared" si="1"/>
        <v>1359.72</v>
      </c>
    </row>
    <row r="47" spans="1:5" x14ac:dyDescent="0.25">
      <c r="A47" s="55">
        <f t="shared" si="6"/>
        <v>29</v>
      </c>
      <c r="B47" s="56" t="s">
        <v>29</v>
      </c>
      <c r="C47" s="57" t="s">
        <v>102</v>
      </c>
      <c r="D47" s="58">
        <f>SUMIF(СВОД!$C$13:$C$482,B47,СВОД!$E$13:$E$482)*0.9</f>
        <v>963</v>
      </c>
      <c r="E47" s="59">
        <f t="shared" si="1"/>
        <v>1155.5999999999999</v>
      </c>
    </row>
    <row r="48" spans="1:5" x14ac:dyDescent="0.25">
      <c r="A48" s="55">
        <f t="shared" si="6"/>
        <v>30</v>
      </c>
      <c r="B48" s="56" t="s">
        <v>30</v>
      </c>
      <c r="C48" s="57" t="s">
        <v>102</v>
      </c>
      <c r="D48" s="58">
        <f>SUMIF(СВОД!$C$13:$C$482,B48,СВОД!$E$13:$E$482)*0.9</f>
        <v>963</v>
      </c>
      <c r="E48" s="59">
        <f t="shared" si="1"/>
        <v>1155.5999999999999</v>
      </c>
    </row>
    <row r="49" spans="1:5" x14ac:dyDescent="0.25">
      <c r="A49" s="55">
        <f t="shared" si="6"/>
        <v>31</v>
      </c>
      <c r="B49" s="56" t="s">
        <v>86</v>
      </c>
      <c r="C49" s="57" t="s">
        <v>102</v>
      </c>
      <c r="D49" s="58">
        <f>SUMIF(СВОД!$C$13:$C$482,B49,СВОД!$E$13:$E$482)*0.9</f>
        <v>963</v>
      </c>
      <c r="E49" s="59">
        <f t="shared" si="1"/>
        <v>1155.5999999999999</v>
      </c>
    </row>
    <row r="50" spans="1:5" x14ac:dyDescent="0.25">
      <c r="A50" s="53"/>
      <c r="B50" s="60" t="s">
        <v>303</v>
      </c>
      <c r="C50" s="53"/>
      <c r="D50" s="53"/>
      <c r="E50" s="61"/>
    </row>
    <row r="51" spans="1:5" x14ac:dyDescent="0.25">
      <c r="A51" s="55">
        <f>A49+1</f>
        <v>32</v>
      </c>
      <c r="B51" s="56" t="s">
        <v>129</v>
      </c>
      <c r="C51" s="57" t="s">
        <v>102</v>
      </c>
      <c r="D51" s="58">
        <f>SUMIF(СВОД!$C$13:$C$482,B51,СВОД!$E$13:$E$482)*0.9</f>
        <v>229986.9</v>
      </c>
      <c r="E51" s="59">
        <f t="shared" ref="E51:E67" si="7">D51*1.2</f>
        <v>275984.27999999997</v>
      </c>
    </row>
    <row r="52" spans="1:5" x14ac:dyDescent="0.25">
      <c r="A52" s="55">
        <f t="shared" ref="A52:A58" si="8">A51+1</f>
        <v>33</v>
      </c>
      <c r="B52" s="56" t="s">
        <v>130</v>
      </c>
      <c r="C52" s="57" t="s">
        <v>102</v>
      </c>
      <c r="D52" s="58">
        <f>SUMIF(СВОД!$C$13:$C$482,B52,СВОД!$E$13:$E$482)*0.9</f>
        <v>193644.9</v>
      </c>
      <c r="E52" s="59">
        <f t="shared" si="7"/>
        <v>232373.87999999998</v>
      </c>
    </row>
    <row r="53" spans="1:5" x14ac:dyDescent="0.25">
      <c r="A53" s="55">
        <f t="shared" si="8"/>
        <v>34</v>
      </c>
      <c r="B53" s="56" t="s">
        <v>131</v>
      </c>
      <c r="C53" s="57" t="s">
        <v>102</v>
      </c>
      <c r="D53" s="58">
        <f>SUMIF(СВОД!$C$13:$C$482,B53,СВОД!$E$13:$E$482)*0.9</f>
        <v>142932.6</v>
      </c>
      <c r="E53" s="59">
        <f t="shared" si="7"/>
        <v>171519.12</v>
      </c>
    </row>
    <row r="54" spans="1:5" x14ac:dyDescent="0.25">
      <c r="A54" s="55">
        <f t="shared" si="8"/>
        <v>35</v>
      </c>
      <c r="B54" s="56" t="s">
        <v>132</v>
      </c>
      <c r="C54" s="57" t="s">
        <v>102</v>
      </c>
      <c r="D54" s="58">
        <f>SUMIF(СВОД!$C$13:$C$482,B54,СВОД!$E$13:$E$482)*0.9</f>
        <v>106615.8</v>
      </c>
      <c r="E54" s="59">
        <f t="shared" si="7"/>
        <v>127938.95999999999</v>
      </c>
    </row>
    <row r="55" spans="1:5" x14ac:dyDescent="0.25">
      <c r="A55" s="55">
        <f t="shared" si="8"/>
        <v>36</v>
      </c>
      <c r="B55" s="56" t="s">
        <v>133</v>
      </c>
      <c r="C55" s="57" t="s">
        <v>102</v>
      </c>
      <c r="D55" s="58">
        <f>SUMIF(СВОД!$C$13:$C$482,B55,СВОД!$E$13:$E$482)*0.9</f>
        <v>65695.5</v>
      </c>
      <c r="E55" s="59">
        <f t="shared" si="7"/>
        <v>78834.599999999991</v>
      </c>
    </row>
    <row r="56" spans="1:5" x14ac:dyDescent="0.25">
      <c r="A56" s="55">
        <f t="shared" si="8"/>
        <v>37</v>
      </c>
      <c r="B56" s="56" t="s">
        <v>134</v>
      </c>
      <c r="C56" s="57" t="s">
        <v>102</v>
      </c>
      <c r="D56" s="58">
        <f>SUMIF(СВОД!$C$13:$C$482,B56,СВОД!$E$13:$E$482)*0.9</f>
        <v>62400.6</v>
      </c>
      <c r="E56" s="59">
        <f t="shared" si="7"/>
        <v>74880.72</v>
      </c>
    </row>
    <row r="57" spans="1:5" x14ac:dyDescent="0.25">
      <c r="A57" s="55">
        <f t="shared" si="8"/>
        <v>38</v>
      </c>
      <c r="B57" s="56" t="s">
        <v>135</v>
      </c>
      <c r="C57" s="57" t="s">
        <v>102</v>
      </c>
      <c r="D57" s="58">
        <f>SUMIF(СВОД!$C$13:$C$482,B57,СВОД!$E$13:$E$482)*0.9</f>
        <v>42847.200000000004</v>
      </c>
      <c r="E57" s="59">
        <f t="shared" si="7"/>
        <v>51416.640000000007</v>
      </c>
    </row>
    <row r="58" spans="1:5" x14ac:dyDescent="0.25">
      <c r="A58" s="55">
        <f t="shared" si="8"/>
        <v>39</v>
      </c>
      <c r="B58" s="56" t="s">
        <v>136</v>
      </c>
      <c r="C58" s="57" t="s">
        <v>102</v>
      </c>
      <c r="D58" s="58">
        <f>SUMIF(СВОД!$C$13:$C$482,B58,СВОД!$E$13:$E$482)*0.9</f>
        <v>37229.4</v>
      </c>
      <c r="E58" s="59">
        <f t="shared" si="7"/>
        <v>44675.28</v>
      </c>
    </row>
    <row r="59" spans="1:5" x14ac:dyDescent="0.25">
      <c r="A59" s="53"/>
      <c r="B59" s="60" t="s">
        <v>304</v>
      </c>
      <c r="C59" s="53"/>
      <c r="D59" s="53"/>
      <c r="E59" s="61"/>
    </row>
    <row r="60" spans="1:5" x14ac:dyDescent="0.25">
      <c r="A60" s="55">
        <f>A58+1</f>
        <v>40</v>
      </c>
      <c r="B60" s="56" t="s">
        <v>121</v>
      </c>
      <c r="C60" s="57" t="s">
        <v>102</v>
      </c>
      <c r="D60" s="58">
        <f>SUMIF(СВОД!$C$13:$C$482,B60,СВОД!$E$13:$E$482)*0.9</f>
        <v>457654.5</v>
      </c>
      <c r="E60" s="59">
        <f t="shared" si="7"/>
        <v>549185.4</v>
      </c>
    </row>
    <row r="61" spans="1:5" x14ac:dyDescent="0.25">
      <c r="A61" s="55">
        <f t="shared" ref="A61:A66" si="9">A60+1</f>
        <v>41</v>
      </c>
      <c r="B61" s="56" t="s">
        <v>122</v>
      </c>
      <c r="C61" s="57" t="s">
        <v>102</v>
      </c>
      <c r="D61" s="58">
        <f>SUMIF(СВОД!$C$13:$C$482,B61,СВОД!$E$13:$E$482)*0.9</f>
        <v>330009.3</v>
      </c>
      <c r="E61" s="59">
        <f t="shared" si="7"/>
        <v>396011.16</v>
      </c>
    </row>
    <row r="62" spans="1:5" x14ac:dyDescent="0.25">
      <c r="A62" s="55">
        <f t="shared" si="9"/>
        <v>42</v>
      </c>
      <c r="B62" s="56" t="s">
        <v>123</v>
      </c>
      <c r="C62" s="57" t="s">
        <v>102</v>
      </c>
      <c r="D62" s="58">
        <f>SUMIF(СВОД!$C$13:$C$482,B62,СВОД!$E$13:$E$482)*0.9</f>
        <v>286613.10000000003</v>
      </c>
      <c r="E62" s="59">
        <f t="shared" si="7"/>
        <v>343935.72000000003</v>
      </c>
    </row>
    <row r="63" spans="1:5" x14ac:dyDescent="0.25">
      <c r="A63" s="55">
        <f t="shared" si="9"/>
        <v>43</v>
      </c>
      <c r="B63" s="56" t="s">
        <v>124</v>
      </c>
      <c r="C63" s="57" t="s">
        <v>102</v>
      </c>
      <c r="D63" s="58">
        <f>SUMIF(СВОД!$C$13:$C$482,B63,СВОД!$E$13:$E$482)*0.9</f>
        <v>217299.6</v>
      </c>
      <c r="E63" s="59">
        <f t="shared" si="7"/>
        <v>260759.52</v>
      </c>
    </row>
    <row r="64" spans="1:5" x14ac:dyDescent="0.25">
      <c r="A64" s="55">
        <f t="shared" si="9"/>
        <v>44</v>
      </c>
      <c r="B64" s="56" t="s">
        <v>125</v>
      </c>
      <c r="C64" s="57" t="s">
        <v>102</v>
      </c>
      <c r="D64" s="58">
        <f>SUMIF(СВОД!$C$13:$C$482,B64,СВОД!$E$13:$E$482)*0.9</f>
        <v>157726.80000000002</v>
      </c>
      <c r="E64" s="59">
        <f t="shared" si="7"/>
        <v>189272.16</v>
      </c>
    </row>
    <row r="65" spans="1:5" x14ac:dyDescent="0.25">
      <c r="A65" s="55">
        <f t="shared" si="9"/>
        <v>45</v>
      </c>
      <c r="B65" s="56" t="s">
        <v>126</v>
      </c>
      <c r="C65" s="57" t="s">
        <v>102</v>
      </c>
      <c r="D65" s="58">
        <f>SUMIF(СВОД!$C$13:$C$482,B65,СВОД!$E$13:$E$482)*0.9</f>
        <v>120545.1</v>
      </c>
      <c r="E65" s="59">
        <f t="shared" si="7"/>
        <v>144654.12</v>
      </c>
    </row>
    <row r="66" spans="1:5" x14ac:dyDescent="0.25">
      <c r="A66" s="55">
        <f t="shared" si="9"/>
        <v>46</v>
      </c>
      <c r="B66" s="56" t="s">
        <v>127</v>
      </c>
      <c r="C66" s="57" t="s">
        <v>102</v>
      </c>
      <c r="D66" s="58">
        <f>SUMIF(СВОД!$C$13:$C$482,B66,СВОД!$E$13:$E$482)*0.9</f>
        <v>87996.6</v>
      </c>
      <c r="E66" s="59">
        <f t="shared" si="7"/>
        <v>105595.92</v>
      </c>
    </row>
    <row r="67" spans="1:5" x14ac:dyDescent="0.25">
      <c r="A67" s="55">
        <f>A66+1</f>
        <v>47</v>
      </c>
      <c r="B67" s="56" t="s">
        <v>128</v>
      </c>
      <c r="C67" s="57" t="s">
        <v>102</v>
      </c>
      <c r="D67" s="58">
        <f>SUMIF(СВОД!$C$13:$C$482,B67,СВОД!$E$13:$E$482)*0.9</f>
        <v>72218.7</v>
      </c>
      <c r="E67" s="59">
        <f t="shared" si="7"/>
        <v>86662.439999999988</v>
      </c>
    </row>
    <row r="68" spans="1:5" x14ac:dyDescent="0.25">
      <c r="A68" s="53"/>
      <c r="B68" s="60" t="s">
        <v>45</v>
      </c>
      <c r="C68" s="53"/>
      <c r="D68" s="53"/>
      <c r="E68" s="61"/>
    </row>
    <row r="69" spans="1:5" x14ac:dyDescent="0.25">
      <c r="A69" s="55">
        <f>A67+1</f>
        <v>48</v>
      </c>
      <c r="B69" s="63" t="s">
        <v>435</v>
      </c>
      <c r="C69" s="57" t="s">
        <v>102</v>
      </c>
      <c r="D69" s="58">
        <f>SUMIF(СВОД!$C$13:$C$482,B69,СВОД!$E$13:$E$482)*0.9</f>
        <v>10570.5</v>
      </c>
      <c r="E69" s="59">
        <f t="shared" ref="E69:E73" si="10">D69*1.2</f>
        <v>12684.6</v>
      </c>
    </row>
    <row r="70" spans="1:5" x14ac:dyDescent="0.25">
      <c r="A70" s="55">
        <f t="shared" ref="A70:A76" si="11">A69+1</f>
        <v>49</v>
      </c>
      <c r="B70" s="63" t="s">
        <v>436</v>
      </c>
      <c r="C70" s="57" t="s">
        <v>102</v>
      </c>
      <c r="D70" s="58">
        <f>SUMIF(СВОД!$C$13:$C$482,B70,СВОД!$E$13:$E$482)*0.9</f>
        <v>9716.4</v>
      </c>
      <c r="E70" s="59">
        <f t="shared" si="10"/>
        <v>11659.679999999998</v>
      </c>
    </row>
    <row r="71" spans="1:5" x14ac:dyDescent="0.25">
      <c r="A71" s="55">
        <f t="shared" si="11"/>
        <v>50</v>
      </c>
      <c r="B71" s="63" t="s">
        <v>437</v>
      </c>
      <c r="C71" s="57" t="s">
        <v>102</v>
      </c>
      <c r="D71" s="58">
        <f>SUMIF(СВОД!$C$13:$C$482,B71,СВОД!$E$13:$E$482)*0.9</f>
        <v>8499.6</v>
      </c>
      <c r="E71" s="59">
        <f t="shared" si="10"/>
        <v>10199.52</v>
      </c>
    </row>
    <row r="72" spans="1:5" x14ac:dyDescent="0.25">
      <c r="A72" s="55">
        <f t="shared" si="11"/>
        <v>51</v>
      </c>
      <c r="B72" s="63" t="s">
        <v>438</v>
      </c>
      <c r="C72" s="57" t="s">
        <v>102</v>
      </c>
      <c r="D72" s="58">
        <f>SUMIF(СВОД!$C$13:$C$482,B72,СВОД!$E$13:$E$482)*0.9</f>
        <v>7627.5</v>
      </c>
      <c r="E72" s="59">
        <f t="shared" si="10"/>
        <v>9153</v>
      </c>
    </row>
    <row r="73" spans="1:5" x14ac:dyDescent="0.25">
      <c r="A73" s="55">
        <f t="shared" si="11"/>
        <v>52</v>
      </c>
      <c r="B73" s="56" t="s">
        <v>36</v>
      </c>
      <c r="C73" s="57" t="s">
        <v>102</v>
      </c>
      <c r="D73" s="58">
        <f>SUMIF(СВОД!$C$13:$C$482,B73,СВОД!$E$13:$E$482)*0.9</f>
        <v>7218.9000000000005</v>
      </c>
      <c r="E73" s="59">
        <f t="shared" si="10"/>
        <v>8662.68</v>
      </c>
    </row>
    <row r="74" spans="1:5" x14ac:dyDescent="0.25">
      <c r="A74" s="55">
        <f t="shared" si="11"/>
        <v>53</v>
      </c>
      <c r="B74" s="56" t="s">
        <v>37</v>
      </c>
      <c r="C74" s="57" t="s">
        <v>102</v>
      </c>
      <c r="D74" s="58">
        <f>SUMIF(СВОД!$C$13:$C$482,B74,СВОД!$E$13:$E$482)*0.9</f>
        <v>6904.8</v>
      </c>
      <c r="E74" s="59">
        <f t="shared" si="1"/>
        <v>8285.76</v>
      </c>
    </row>
    <row r="75" spans="1:5" x14ac:dyDescent="0.25">
      <c r="A75" s="55">
        <f t="shared" si="11"/>
        <v>54</v>
      </c>
      <c r="B75" s="56" t="s">
        <v>38</v>
      </c>
      <c r="C75" s="57" t="s">
        <v>102</v>
      </c>
      <c r="D75" s="58">
        <f>SUMIF(СВОД!$C$13:$C$482,B75,СВОД!$E$13:$E$482)*0.9</f>
        <v>6278.4000000000005</v>
      </c>
      <c r="E75" s="59">
        <f t="shared" si="1"/>
        <v>7534.08</v>
      </c>
    </row>
    <row r="76" spans="1:5" x14ac:dyDescent="0.25">
      <c r="A76" s="55">
        <f t="shared" si="11"/>
        <v>55</v>
      </c>
      <c r="B76" s="56" t="s">
        <v>88</v>
      </c>
      <c r="C76" s="57" t="s">
        <v>102</v>
      </c>
      <c r="D76" s="58">
        <f>SUMIF(СВОД!$C$13:$C$482,B76,СВОД!$E$13:$E$482)*0.9</f>
        <v>6137.1</v>
      </c>
      <c r="E76" s="59">
        <f t="shared" si="1"/>
        <v>7364.52</v>
      </c>
    </row>
    <row r="77" spans="1:5" x14ac:dyDescent="0.25">
      <c r="A77" s="116" t="s">
        <v>502</v>
      </c>
      <c r="B77" s="116"/>
      <c r="C77" s="116"/>
      <c r="D77" s="116"/>
      <c r="E77" s="116"/>
    </row>
    <row r="78" spans="1:5" x14ac:dyDescent="0.25">
      <c r="A78" s="111">
        <f>A76+1</f>
        <v>56</v>
      </c>
      <c r="B78" s="112" t="s">
        <v>503</v>
      </c>
      <c r="C78" s="113" t="s">
        <v>102</v>
      </c>
      <c r="D78" s="58">
        <f>SUMIF(СВОД!$C$13:$C$482,B78,СВОД!$E$13:$E$482)*0.9</f>
        <v>7065.9000000000005</v>
      </c>
      <c r="E78" s="114">
        <f t="shared" ref="E78:E85" si="12">D78*1.2</f>
        <v>8479.08</v>
      </c>
    </row>
    <row r="79" spans="1:5" x14ac:dyDescent="0.25">
      <c r="A79" s="111">
        <f>A78+1</f>
        <v>57</v>
      </c>
      <c r="B79" s="112" t="s">
        <v>504</v>
      </c>
      <c r="C79" s="113" t="s">
        <v>102</v>
      </c>
      <c r="D79" s="58">
        <f>SUMIF(СВОД!$C$13:$C$482,B79,СВОД!$E$13:$E$482)*0.9</f>
        <v>6489</v>
      </c>
      <c r="E79" s="114">
        <f t="shared" si="12"/>
        <v>7786.7999999999993</v>
      </c>
    </row>
    <row r="80" spans="1:5" x14ac:dyDescent="0.25">
      <c r="A80" s="111">
        <f t="shared" ref="A80:A85" si="13">A79+1</f>
        <v>58</v>
      </c>
      <c r="B80" s="112" t="s">
        <v>505</v>
      </c>
      <c r="C80" s="113" t="s">
        <v>102</v>
      </c>
      <c r="D80" s="58">
        <f>SUMIF(СВОД!$C$13:$C$482,B80,СВОД!$E$13:$E$482)*0.9</f>
        <v>6350.4000000000005</v>
      </c>
      <c r="E80" s="114">
        <f t="shared" si="12"/>
        <v>7620.4800000000005</v>
      </c>
    </row>
    <row r="81" spans="1:5" x14ac:dyDescent="0.25">
      <c r="A81" s="111">
        <f t="shared" si="13"/>
        <v>59</v>
      </c>
      <c r="B81" s="112" t="s">
        <v>506</v>
      </c>
      <c r="C81" s="113" t="s">
        <v>102</v>
      </c>
      <c r="D81" s="58">
        <f>SUMIF(СВОД!$C$13:$C$482,B81,СВОД!$E$13:$E$482)*0.9</f>
        <v>5337.9000000000005</v>
      </c>
      <c r="E81" s="114">
        <f t="shared" si="12"/>
        <v>6405.4800000000005</v>
      </c>
    </row>
    <row r="82" spans="1:5" x14ac:dyDescent="0.25">
      <c r="A82" s="111">
        <f t="shared" si="13"/>
        <v>60</v>
      </c>
      <c r="B82" s="115" t="s">
        <v>507</v>
      </c>
      <c r="C82" s="113" t="s">
        <v>102</v>
      </c>
      <c r="D82" s="58">
        <f>SUMIF(СВОД!$C$13:$C$482,B82,СВОД!$E$13:$E$482)*0.9</f>
        <v>5048.1000000000004</v>
      </c>
      <c r="E82" s="114">
        <f t="shared" si="12"/>
        <v>6057.72</v>
      </c>
    </row>
    <row r="83" spans="1:5" x14ac:dyDescent="0.25">
      <c r="A83" s="111">
        <f t="shared" si="13"/>
        <v>61</v>
      </c>
      <c r="B83" s="115" t="s">
        <v>508</v>
      </c>
      <c r="C83" s="113" t="s">
        <v>102</v>
      </c>
      <c r="D83" s="58">
        <f>SUMIF(СВОД!$C$13:$C$482,B83,СВОД!$E$13:$E$482)*0.9</f>
        <v>4351.5</v>
      </c>
      <c r="E83" s="114">
        <f t="shared" si="12"/>
        <v>5221.8</v>
      </c>
    </row>
    <row r="84" spans="1:5" x14ac:dyDescent="0.25">
      <c r="A84" s="111">
        <f t="shared" si="13"/>
        <v>62</v>
      </c>
      <c r="B84" s="115" t="s">
        <v>509</v>
      </c>
      <c r="C84" s="113" t="s">
        <v>102</v>
      </c>
      <c r="D84" s="58">
        <f>SUMIF(СВОД!$C$13:$C$482,B84,СВОД!$E$13:$E$482)*0.9</f>
        <v>3896.1</v>
      </c>
      <c r="E84" s="114">
        <f t="shared" si="12"/>
        <v>4675.32</v>
      </c>
    </row>
    <row r="85" spans="1:5" x14ac:dyDescent="0.25">
      <c r="A85" s="111">
        <f t="shared" si="13"/>
        <v>63</v>
      </c>
      <c r="B85" s="115" t="s">
        <v>510</v>
      </c>
      <c r="C85" s="113" t="s">
        <v>102</v>
      </c>
      <c r="D85" s="58">
        <f>SUMIF(СВОД!$C$13:$C$482,B85,СВОД!$E$13:$E$482)*0.9</f>
        <v>3650.4</v>
      </c>
      <c r="E85" s="114">
        <f t="shared" si="12"/>
        <v>4380.4799999999996</v>
      </c>
    </row>
    <row r="86" spans="1:5" x14ac:dyDescent="0.25">
      <c r="A86" s="53"/>
      <c r="B86" s="60" t="s">
        <v>51</v>
      </c>
      <c r="C86" s="53"/>
      <c r="D86" s="53"/>
      <c r="E86" s="61"/>
    </row>
    <row r="87" spans="1:5" x14ac:dyDescent="0.25">
      <c r="A87" s="55">
        <f>A85+1</f>
        <v>64</v>
      </c>
      <c r="B87" s="56" t="s">
        <v>31</v>
      </c>
      <c r="C87" s="57" t="s">
        <v>102</v>
      </c>
      <c r="D87" s="58">
        <f>SUMIF(СВОД!$C$13:$C$482,B87,СВОД!$E$13:$E$482)*0.9</f>
        <v>61317.9</v>
      </c>
      <c r="E87" s="59">
        <f t="shared" ref="E87:E90" si="14">D87*1.2</f>
        <v>73581.48</v>
      </c>
    </row>
    <row r="88" spans="1:5" x14ac:dyDescent="0.25">
      <c r="A88" s="55">
        <f t="shared" ref="A88:A90" si="15">A87+1</f>
        <v>65</v>
      </c>
      <c r="B88" s="56" t="s">
        <v>87</v>
      </c>
      <c r="C88" s="57" t="s">
        <v>102</v>
      </c>
      <c r="D88" s="58">
        <f>SUMIF(СВОД!$C$13:$C$482,B88,СВОД!$E$13:$E$482)*0.9</f>
        <v>60765.3</v>
      </c>
      <c r="E88" s="59">
        <f t="shared" ref="E88" si="16">D88*1.2</f>
        <v>72918.36</v>
      </c>
    </row>
    <row r="89" spans="1:5" x14ac:dyDescent="0.25">
      <c r="A89" s="55">
        <f>A88+1</f>
        <v>66</v>
      </c>
      <c r="B89" s="56" t="s">
        <v>32</v>
      </c>
      <c r="C89" s="57" t="s">
        <v>102</v>
      </c>
      <c r="D89" s="58">
        <f>SUMIF(СВОД!$C$13:$C$482,B89,СВОД!$E$13:$E$482)*0.9</f>
        <v>54052.200000000004</v>
      </c>
      <c r="E89" s="59">
        <f t="shared" si="14"/>
        <v>64862.64</v>
      </c>
    </row>
    <row r="90" spans="1:5" x14ac:dyDescent="0.25">
      <c r="A90" s="55">
        <f t="shared" si="15"/>
        <v>67</v>
      </c>
      <c r="B90" s="56" t="s">
        <v>34</v>
      </c>
      <c r="C90" s="57" t="s">
        <v>102</v>
      </c>
      <c r="D90" s="58">
        <f>SUMIF(СВОД!$C$13:$C$482,B90,СВОД!$E$13:$E$482)*0.9</f>
        <v>39465</v>
      </c>
      <c r="E90" s="59">
        <f t="shared" si="14"/>
        <v>47358</v>
      </c>
    </row>
    <row r="91" spans="1:5" x14ac:dyDescent="0.25">
      <c r="A91" s="53"/>
      <c r="B91" s="60" t="s">
        <v>46</v>
      </c>
      <c r="C91" s="53"/>
      <c r="D91" s="53"/>
      <c r="E91" s="61"/>
    </row>
    <row r="92" spans="1:5" x14ac:dyDescent="0.25">
      <c r="A92" s="55">
        <f>A90+1</f>
        <v>68</v>
      </c>
      <c r="B92" s="56" t="s">
        <v>22</v>
      </c>
      <c r="C92" s="57" t="s">
        <v>102</v>
      </c>
      <c r="D92" s="58">
        <f>SUMIF(СВОД!$C$13:$C$482,B92,СВОД!$E$13:$E$482)*0.9</f>
        <v>10153.800000000001</v>
      </c>
      <c r="E92" s="59">
        <f t="shared" ref="E92" si="17">D92*1.2</f>
        <v>12184.560000000001</v>
      </c>
    </row>
    <row r="93" spans="1:5" x14ac:dyDescent="0.25">
      <c r="A93" s="55">
        <f t="shared" ref="A93:A94" si="18">A92+1</f>
        <v>69</v>
      </c>
      <c r="B93" s="56" t="s">
        <v>24</v>
      </c>
      <c r="C93" s="57" t="s">
        <v>102</v>
      </c>
      <c r="D93" s="58">
        <f>SUMIF(СВОД!$C$13:$C$482,B93,СВОД!$E$13:$E$482)*0.9</f>
        <v>3696.3</v>
      </c>
      <c r="E93" s="59">
        <f>D93*1.2</f>
        <v>4435.5600000000004</v>
      </c>
    </row>
    <row r="94" spans="1:5" x14ac:dyDescent="0.25">
      <c r="A94" s="55">
        <f t="shared" si="18"/>
        <v>70</v>
      </c>
      <c r="B94" s="56" t="s">
        <v>23</v>
      </c>
      <c r="C94" s="57" t="s">
        <v>102</v>
      </c>
      <c r="D94" s="58">
        <f>SUMIF(СВОД!$C$13:$C$482,B94,СВОД!$E$13:$E$482)*0.9</f>
        <v>2151.9</v>
      </c>
      <c r="E94" s="59">
        <f>D94*1.2</f>
        <v>2582.2800000000002</v>
      </c>
    </row>
    <row r="95" spans="1:5" x14ac:dyDescent="0.25">
      <c r="A95" s="53"/>
      <c r="B95" s="60" t="s">
        <v>47</v>
      </c>
      <c r="C95" s="53"/>
      <c r="D95" s="53"/>
      <c r="E95" s="61"/>
    </row>
    <row r="96" spans="1:5" x14ac:dyDescent="0.25">
      <c r="A96" s="55">
        <f>A94+1</f>
        <v>71</v>
      </c>
      <c r="B96" s="56" t="s">
        <v>21</v>
      </c>
      <c r="C96" s="57" t="s">
        <v>101</v>
      </c>
      <c r="D96" s="58">
        <f>SUMIF(СВОД!$C$13:$C$482,B96,СВОД!$E$13:$E$482)*0.9</f>
        <v>70.2</v>
      </c>
      <c r="E96" s="59">
        <f>D96*1.2</f>
        <v>84.24</v>
      </c>
    </row>
    <row r="97" spans="1:5" x14ac:dyDescent="0.25">
      <c r="A97" s="55">
        <f t="shared" ref="A97" si="19">A96+1</f>
        <v>72</v>
      </c>
      <c r="B97" s="56" t="s">
        <v>84</v>
      </c>
      <c r="C97" s="57" t="s">
        <v>101</v>
      </c>
      <c r="D97" s="58">
        <f>SUMIF(СВОД!$C$13:$C$482,B97,СВОД!$E$13:$E$482)*0.9</f>
        <v>62.1</v>
      </c>
      <c r="E97" s="59">
        <f>D97*1.2</f>
        <v>74.52</v>
      </c>
    </row>
    <row r="98" spans="1:5" x14ac:dyDescent="0.25">
      <c r="A98" s="53"/>
      <c r="B98" s="60" t="s">
        <v>107</v>
      </c>
      <c r="C98" s="53"/>
      <c r="D98" s="53"/>
      <c r="E98" s="53"/>
    </row>
    <row r="99" spans="1:5" x14ac:dyDescent="0.25">
      <c r="A99" s="55">
        <f>A97+1</f>
        <v>73</v>
      </c>
      <c r="B99" s="56" t="s">
        <v>108</v>
      </c>
      <c r="C99" s="57" t="s">
        <v>102</v>
      </c>
      <c r="D99" s="58">
        <f>SUMIF(СВОД!$C$13:$C$482,B99,СВОД!$E$13:$E$482)*0.9</f>
        <v>2894.4</v>
      </c>
      <c r="E99" s="59">
        <f t="shared" ref="E99:E100" si="20">D99*1.2</f>
        <v>3473.28</v>
      </c>
    </row>
    <row r="100" spans="1:5" x14ac:dyDescent="0.25">
      <c r="A100" s="55">
        <f t="shared" ref="A100" si="21">A99+1</f>
        <v>74</v>
      </c>
      <c r="B100" s="56" t="s">
        <v>109</v>
      </c>
      <c r="C100" s="57" t="s">
        <v>102</v>
      </c>
      <c r="D100" s="58">
        <f>SUMIF(СВОД!$C$13:$C$482,B100,СВОД!$E$13:$E$482)*0.9</f>
        <v>297.90000000000003</v>
      </c>
      <c r="E100" s="59">
        <f t="shared" si="20"/>
        <v>357.48</v>
      </c>
    </row>
    <row r="101" spans="1:5" x14ac:dyDescent="0.25">
      <c r="A101" s="53"/>
      <c r="B101" s="60" t="s">
        <v>153</v>
      </c>
      <c r="C101" s="53"/>
      <c r="D101" s="53"/>
      <c r="E101" s="61"/>
    </row>
    <row r="102" spans="1:5" s="3" customFormat="1" ht="15.75" x14ac:dyDescent="0.25">
      <c r="A102" s="55">
        <f>A100+1</f>
        <v>75</v>
      </c>
      <c r="B102" s="56" t="s">
        <v>137</v>
      </c>
      <c r="C102" s="57" t="s">
        <v>102</v>
      </c>
      <c r="D102" s="58">
        <f>SUMIF(СВОД!$C$13:$C$482,B102,СВОД!$E$13:$E$482)*0.9</f>
        <v>8429.4</v>
      </c>
      <c r="E102" s="59">
        <f t="shared" ref="E102:E112" si="22">D102*1.2</f>
        <v>10115.279999999999</v>
      </c>
    </row>
    <row r="103" spans="1:5" s="3" customFormat="1" ht="15.75" x14ac:dyDescent="0.25">
      <c r="A103" s="55">
        <f t="shared" ref="A103:A109" si="23">A102+1</f>
        <v>76</v>
      </c>
      <c r="B103" s="56" t="s">
        <v>138</v>
      </c>
      <c r="C103" s="57" t="s">
        <v>102</v>
      </c>
      <c r="D103" s="58">
        <f>SUMIF(СВОД!$C$13:$C$482,B103,СВОД!$E$13:$E$482)*0.9</f>
        <v>7697.7</v>
      </c>
      <c r="E103" s="59">
        <f t="shared" si="22"/>
        <v>9237.24</v>
      </c>
    </row>
    <row r="104" spans="1:5" x14ac:dyDescent="0.25">
      <c r="A104" s="55">
        <f t="shared" si="23"/>
        <v>77</v>
      </c>
      <c r="B104" s="56" t="s">
        <v>139</v>
      </c>
      <c r="C104" s="57" t="s">
        <v>102</v>
      </c>
      <c r="D104" s="58">
        <f>SUMIF(СВОД!$C$13:$C$482,B104,СВОД!$E$13:$E$482)*0.9</f>
        <v>6709.5</v>
      </c>
      <c r="E104" s="59">
        <f t="shared" si="22"/>
        <v>8051.4</v>
      </c>
    </row>
    <row r="105" spans="1:5" x14ac:dyDescent="0.25">
      <c r="A105" s="55">
        <f t="shared" si="23"/>
        <v>78</v>
      </c>
      <c r="B105" s="56" t="s">
        <v>140</v>
      </c>
      <c r="C105" s="57" t="s">
        <v>102</v>
      </c>
      <c r="D105" s="58">
        <f>SUMIF(СВОД!$C$13:$C$482,B105,СВОД!$E$13:$E$482)*0.9</f>
        <v>5613.3</v>
      </c>
      <c r="E105" s="59">
        <f t="shared" si="22"/>
        <v>6735.96</v>
      </c>
    </row>
    <row r="106" spans="1:5" x14ac:dyDescent="0.25">
      <c r="A106" s="55">
        <f t="shared" si="23"/>
        <v>79</v>
      </c>
      <c r="B106" s="56" t="s">
        <v>141</v>
      </c>
      <c r="C106" s="57" t="s">
        <v>102</v>
      </c>
      <c r="D106" s="58">
        <f>SUMIF(СВОД!$C$13:$C$482,B106,СВОД!$E$13:$E$482)*0.9</f>
        <v>4653</v>
      </c>
      <c r="E106" s="59">
        <f t="shared" si="22"/>
        <v>5583.5999999999995</v>
      </c>
    </row>
    <row r="107" spans="1:5" x14ac:dyDescent="0.25">
      <c r="A107" s="55">
        <f t="shared" si="23"/>
        <v>80</v>
      </c>
      <c r="B107" s="56" t="s">
        <v>142</v>
      </c>
      <c r="C107" s="57" t="s">
        <v>102</v>
      </c>
      <c r="D107" s="58">
        <f>SUMIF(СВОД!$C$13:$C$482,B107,СВОД!$E$13:$E$482)*0.9</f>
        <v>3747.6</v>
      </c>
      <c r="E107" s="59">
        <f t="shared" si="22"/>
        <v>4497.12</v>
      </c>
    </row>
    <row r="108" spans="1:5" x14ac:dyDescent="0.25">
      <c r="A108" s="55">
        <f t="shared" si="23"/>
        <v>81</v>
      </c>
      <c r="B108" s="56" t="s">
        <v>143</v>
      </c>
      <c r="C108" s="57" t="s">
        <v>102</v>
      </c>
      <c r="D108" s="58">
        <f>SUMIF(СВОД!$C$13:$C$482,B108,СВОД!$E$13:$E$482)*0.9</f>
        <v>2896.2000000000003</v>
      </c>
      <c r="E108" s="59">
        <f t="shared" si="22"/>
        <v>3475.44</v>
      </c>
    </row>
    <row r="109" spans="1:5" x14ac:dyDescent="0.25">
      <c r="A109" s="55">
        <f t="shared" si="23"/>
        <v>82</v>
      </c>
      <c r="B109" s="56" t="s">
        <v>144</v>
      </c>
      <c r="C109" s="57" t="s">
        <v>102</v>
      </c>
      <c r="D109" s="58">
        <f>SUMIF(СВОД!$C$13:$C$482,B109,СВОД!$E$13:$E$482)*0.9</f>
        <v>2346.3000000000002</v>
      </c>
      <c r="E109" s="59">
        <f t="shared" si="22"/>
        <v>2815.56</v>
      </c>
    </row>
    <row r="110" spans="1:5" x14ac:dyDescent="0.25">
      <c r="A110" s="53"/>
      <c r="B110" s="60" t="s">
        <v>154</v>
      </c>
      <c r="C110" s="53"/>
      <c r="D110" s="53"/>
      <c r="E110" s="61"/>
    </row>
    <row r="111" spans="1:5" ht="15.75" customHeight="1" x14ac:dyDescent="0.25">
      <c r="A111" s="55">
        <f>A109+1</f>
        <v>83</v>
      </c>
      <c r="B111" s="56" t="s">
        <v>472</v>
      </c>
      <c r="C111" s="57" t="s">
        <v>102</v>
      </c>
      <c r="D111" s="58">
        <f>SUMIF(СВОД!$C$13:$C$482,B111,СВОД!$E$13:$E$482)*0.9</f>
        <v>382896.9</v>
      </c>
      <c r="E111" s="59">
        <f t="shared" ref="E111" si="24">D111*1.2</f>
        <v>459476.28</v>
      </c>
    </row>
    <row r="112" spans="1:5" ht="27" x14ac:dyDescent="0.25">
      <c r="A112" s="55">
        <f t="shared" ref="A112" si="25">A111+1</f>
        <v>84</v>
      </c>
      <c r="B112" s="56" t="s">
        <v>473</v>
      </c>
      <c r="C112" s="57" t="s">
        <v>102</v>
      </c>
      <c r="D112" s="58">
        <f>SUMIF(СВОД!$C$13:$C$482,B112,СВОД!$E$13:$E$482)*0.9</f>
        <v>418316.4</v>
      </c>
      <c r="E112" s="59">
        <f t="shared" si="22"/>
        <v>501979.68</v>
      </c>
    </row>
    <row r="113" spans="1:5" ht="12" customHeight="1" x14ac:dyDescent="0.25">
      <c r="A113" s="45"/>
      <c r="B113" s="106"/>
      <c r="C113" s="107"/>
      <c r="D113" s="108"/>
      <c r="E113" s="109"/>
    </row>
    <row r="114" spans="1:5" x14ac:dyDescent="0.25">
      <c r="A114" s="110" t="s">
        <v>293</v>
      </c>
      <c r="B114" s="47"/>
      <c r="C114" s="45"/>
      <c r="D114" s="45"/>
      <c r="E114" s="45"/>
    </row>
    <row r="115" spans="1:5" x14ac:dyDescent="0.25">
      <c r="A115" s="45" t="s">
        <v>194</v>
      </c>
      <c r="B115" s="110" t="s">
        <v>195</v>
      </c>
      <c r="C115" s="45"/>
      <c r="D115" s="45"/>
      <c r="E115" s="45"/>
    </row>
    <row r="116" spans="1:5" x14ac:dyDescent="0.25">
      <c r="A116" s="45" t="s">
        <v>197</v>
      </c>
      <c r="B116" s="110" t="s">
        <v>198</v>
      </c>
      <c r="C116" s="45"/>
      <c r="D116" s="45"/>
      <c r="E116" s="45"/>
    </row>
    <row r="117" spans="1:5" ht="4.5" customHeight="1" x14ac:dyDescent="0.25">
      <c r="A117" s="45"/>
      <c r="B117" s="46"/>
      <c r="C117" s="45"/>
      <c r="D117" s="45"/>
      <c r="E117" s="45"/>
    </row>
    <row r="118" spans="1:5" x14ac:dyDescent="0.25">
      <c r="A118" s="45"/>
      <c r="B118" s="46"/>
      <c r="C118" s="45"/>
      <c r="D118" s="45"/>
      <c r="E118" s="45"/>
    </row>
    <row r="119" spans="1:5" x14ac:dyDescent="0.25">
      <c r="A119" s="45"/>
      <c r="B119" s="46"/>
      <c r="C119" s="45"/>
      <c r="D119" s="45"/>
      <c r="E119" s="45"/>
    </row>
    <row r="120" spans="1:5" x14ac:dyDescent="0.25">
      <c r="A120" s="45"/>
      <c r="B120" s="46"/>
      <c r="C120" s="45"/>
      <c r="D120" s="45"/>
      <c r="E120" s="45"/>
    </row>
    <row r="121" spans="1:5" x14ac:dyDescent="0.25">
      <c r="A121" s="45"/>
      <c r="B121" s="46"/>
      <c r="C121" s="45"/>
      <c r="D121" s="45"/>
      <c r="E121" s="45"/>
    </row>
    <row r="122" spans="1:5" x14ac:dyDescent="0.25">
      <c r="A122" s="45"/>
      <c r="B122" s="46"/>
      <c r="C122" s="45"/>
      <c r="D122" s="45"/>
      <c r="E122" s="45"/>
    </row>
    <row r="123" spans="1:5" x14ac:dyDescent="0.25">
      <c r="A123" s="45"/>
      <c r="B123" s="46"/>
      <c r="C123" s="45"/>
      <c r="D123" s="45"/>
      <c r="E123" s="45"/>
    </row>
    <row r="124" spans="1:5" ht="2.25" customHeight="1" x14ac:dyDescent="0.25"/>
  </sheetData>
  <hyperlinks>
    <hyperlink ref="C12" r:id="rId1"/>
    <hyperlink ref="C13" r:id="rId2"/>
  </hyperlinks>
  <printOptions horizontalCentered="1"/>
  <pageMargins left="0.70866141732283472" right="0.31496062992125984" top="0.35433070866141736" bottom="0.35433070866141736" header="0.31496062992125984" footer="0.31496062992125984"/>
  <pageSetup paperSize="9" scale="75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03"/>
  <sheetViews>
    <sheetView view="pageBreakPreview" zoomScaleNormal="100" zoomScaleSheetLayoutView="100" workbookViewId="0">
      <selection activeCell="E6" sqref="A1:E6"/>
    </sheetView>
  </sheetViews>
  <sheetFormatPr defaultColWidth="9.140625" defaultRowHeight="15" x14ac:dyDescent="0.25"/>
  <cols>
    <col min="1" max="1" width="5.28515625" style="48" customWidth="1"/>
    <col min="2" max="2" width="70" style="99" bestFit="1" customWidth="1"/>
    <col min="3" max="3" width="9.140625" style="48"/>
    <col min="4" max="5" width="16" style="48" customWidth="1"/>
  </cols>
  <sheetData>
    <row r="1" spans="1:5" x14ac:dyDescent="0.25">
      <c r="A1" s="45"/>
      <c r="B1" s="94"/>
      <c r="C1" s="45"/>
      <c r="D1" s="45"/>
      <c r="E1" s="45"/>
    </row>
    <row r="2" spans="1:5" x14ac:dyDescent="0.25">
      <c r="A2" s="45"/>
      <c r="B2" s="94"/>
      <c r="C2" s="45"/>
      <c r="D2" s="45"/>
      <c r="E2" s="43" t="s">
        <v>525</v>
      </c>
    </row>
    <row r="3" spans="1:5" x14ac:dyDescent="0.25">
      <c r="A3" s="45"/>
      <c r="B3" s="94"/>
      <c r="C3" s="45"/>
      <c r="D3" s="45"/>
      <c r="E3" s="43" t="s">
        <v>526</v>
      </c>
    </row>
    <row r="4" spans="1:5" x14ac:dyDescent="0.25">
      <c r="A4" s="45"/>
      <c r="B4" s="94"/>
      <c r="C4" s="45"/>
      <c r="D4" s="45"/>
      <c r="E4" s="44" t="s">
        <v>527</v>
      </c>
    </row>
    <row r="5" spans="1:5" x14ac:dyDescent="0.25">
      <c r="A5" s="45"/>
      <c r="B5" s="94"/>
      <c r="C5" s="45"/>
      <c r="D5" s="45"/>
      <c r="E5" s="44" t="s">
        <v>528</v>
      </c>
    </row>
    <row r="6" spans="1:5" x14ac:dyDescent="0.25">
      <c r="A6" s="45"/>
      <c r="B6" s="94"/>
      <c r="C6" s="45"/>
      <c r="D6" s="45"/>
      <c r="E6" s="44" t="s">
        <v>529</v>
      </c>
    </row>
    <row r="7" spans="1:5" x14ac:dyDescent="0.25">
      <c r="A7" s="45"/>
      <c r="B7" s="94"/>
      <c r="C7" s="45"/>
      <c r="D7" s="45"/>
      <c r="E7" s="45"/>
    </row>
    <row r="8" spans="1:5" x14ac:dyDescent="0.25">
      <c r="A8" s="45"/>
      <c r="B8" s="94" t="s">
        <v>157</v>
      </c>
      <c r="C8" s="45"/>
      <c r="D8" s="45"/>
      <c r="E8" s="45"/>
    </row>
    <row r="9" spans="1:5" x14ac:dyDescent="0.25">
      <c r="A9" s="45"/>
      <c r="B9" s="122" t="s">
        <v>159</v>
      </c>
      <c r="C9" s="45"/>
      <c r="D9" s="45"/>
      <c r="E9" s="45"/>
    </row>
    <row r="10" spans="1:5" x14ac:dyDescent="0.25">
      <c r="A10" s="45"/>
      <c r="B10" s="94" t="str">
        <f>СВОД!C8</f>
        <v>от 01.01.2024г.</v>
      </c>
      <c r="C10" s="45"/>
      <c r="D10" s="45"/>
      <c r="E10" s="45"/>
    </row>
    <row r="11" spans="1:5" x14ac:dyDescent="0.25">
      <c r="A11" s="45"/>
      <c r="B11" s="94" t="s">
        <v>158</v>
      </c>
      <c r="C11" s="123"/>
      <c r="D11" s="45"/>
      <c r="E11" s="45"/>
    </row>
    <row r="12" spans="1:5" x14ac:dyDescent="0.25">
      <c r="A12" s="45"/>
      <c r="B12" s="95" t="s">
        <v>49</v>
      </c>
      <c r="C12" s="96" t="s">
        <v>530</v>
      </c>
      <c r="D12" s="45"/>
      <c r="E12" s="45"/>
    </row>
    <row r="13" spans="1:5" ht="15.75" thickBot="1" x14ac:dyDescent="0.3">
      <c r="A13" s="45"/>
      <c r="B13" s="95" t="s">
        <v>111</v>
      </c>
      <c r="C13" s="49" t="s">
        <v>531</v>
      </c>
      <c r="D13" s="45"/>
      <c r="E13" s="45"/>
    </row>
    <row r="14" spans="1:5" s="7" customFormat="1" ht="27.75" thickBot="1" x14ac:dyDescent="0.3">
      <c r="A14" s="117" t="s">
        <v>0</v>
      </c>
      <c r="B14" s="118" t="s">
        <v>1</v>
      </c>
      <c r="C14" s="118" t="s">
        <v>52</v>
      </c>
      <c r="D14" s="118" t="s">
        <v>39</v>
      </c>
      <c r="E14" s="119" t="s">
        <v>40</v>
      </c>
    </row>
    <row r="15" spans="1:5" x14ac:dyDescent="0.25">
      <c r="A15" s="53"/>
      <c r="B15" s="54" t="s">
        <v>41</v>
      </c>
      <c r="C15" s="54"/>
      <c r="D15" s="104"/>
      <c r="E15" s="104"/>
    </row>
    <row r="16" spans="1:5" x14ac:dyDescent="0.25">
      <c r="A16" s="55">
        <v>1</v>
      </c>
      <c r="B16" s="97" t="s">
        <v>160</v>
      </c>
      <c r="C16" s="57" t="s">
        <v>101</v>
      </c>
      <c r="D16" s="58">
        <f>SUMIF(СВОД!$C$13:$C$482,B16,СВОД!$E$13:$E$482)*0.9</f>
        <v>22558.5</v>
      </c>
      <c r="E16" s="59">
        <f>D16*1.2</f>
        <v>27070.2</v>
      </c>
    </row>
    <row r="17" spans="1:5" x14ac:dyDescent="0.25">
      <c r="A17" s="55">
        <f t="shared" ref="A17:A24" si="0">A16+1</f>
        <v>2</v>
      </c>
      <c r="B17" s="97" t="s">
        <v>161</v>
      </c>
      <c r="C17" s="57" t="s">
        <v>101</v>
      </c>
      <c r="D17" s="58">
        <f>SUMIF(СВОД!$C$13:$C$482,B17,СВОД!$E$13:$E$482)*0.9</f>
        <v>18684.900000000001</v>
      </c>
      <c r="E17" s="59">
        <f t="shared" ref="E17:E147" si="1">D17*1.2</f>
        <v>22421.88</v>
      </c>
    </row>
    <row r="18" spans="1:5" x14ac:dyDescent="0.25">
      <c r="A18" s="55">
        <f t="shared" si="0"/>
        <v>3</v>
      </c>
      <c r="B18" s="97" t="s">
        <v>162</v>
      </c>
      <c r="C18" s="57" t="s">
        <v>101</v>
      </c>
      <c r="D18" s="58">
        <f>SUMIF(СВОД!$C$13:$C$482,B18,СВОД!$E$13:$E$482)*0.9</f>
        <v>15798.6</v>
      </c>
      <c r="E18" s="59">
        <f t="shared" si="1"/>
        <v>18958.32</v>
      </c>
    </row>
    <row r="19" spans="1:5" x14ac:dyDescent="0.25">
      <c r="A19" s="55">
        <f t="shared" si="0"/>
        <v>4</v>
      </c>
      <c r="B19" s="97" t="s">
        <v>163</v>
      </c>
      <c r="C19" s="57" t="s">
        <v>101</v>
      </c>
      <c r="D19" s="58">
        <f>SUMIF(СВОД!$C$13:$C$482,B19,СВОД!$E$13:$E$482)*0.9</f>
        <v>12825</v>
      </c>
      <c r="E19" s="59">
        <f t="shared" ref="E19:E22" si="2">D19*1.2</f>
        <v>15390</v>
      </c>
    </row>
    <row r="20" spans="1:5" x14ac:dyDescent="0.25">
      <c r="A20" s="55">
        <f t="shared" si="0"/>
        <v>5</v>
      </c>
      <c r="B20" s="97" t="s">
        <v>164</v>
      </c>
      <c r="C20" s="57" t="s">
        <v>101</v>
      </c>
      <c r="D20" s="58">
        <f>SUMIF(СВОД!$C$13:$C$482,B20,СВОД!$E$13:$E$482)*0.9</f>
        <v>9666</v>
      </c>
      <c r="E20" s="59">
        <f t="shared" si="2"/>
        <v>11599.199999999999</v>
      </c>
    </row>
    <row r="21" spans="1:5" x14ac:dyDescent="0.25">
      <c r="A21" s="55">
        <f t="shared" si="0"/>
        <v>6</v>
      </c>
      <c r="B21" s="97" t="s">
        <v>165</v>
      </c>
      <c r="C21" s="57" t="s">
        <v>101</v>
      </c>
      <c r="D21" s="58">
        <f>SUMIF(СВОД!$C$13:$C$482,B21,СВОД!$E$13:$E$482)*0.9</f>
        <v>7947</v>
      </c>
      <c r="E21" s="59">
        <f t="shared" si="2"/>
        <v>9536.4</v>
      </c>
    </row>
    <row r="22" spans="1:5" x14ac:dyDescent="0.25">
      <c r="A22" s="55">
        <f t="shared" si="0"/>
        <v>7</v>
      </c>
      <c r="B22" s="97" t="s">
        <v>166</v>
      </c>
      <c r="C22" s="57" t="s">
        <v>101</v>
      </c>
      <c r="D22" s="58">
        <f>SUMIF(СВОД!$C$13:$C$482,B22,СВОД!$E$13:$E$482)*0.9</f>
        <v>6055.2</v>
      </c>
      <c r="E22" s="59">
        <f t="shared" si="2"/>
        <v>7266.24</v>
      </c>
    </row>
    <row r="23" spans="1:5" x14ac:dyDescent="0.25">
      <c r="A23" s="55">
        <f t="shared" si="0"/>
        <v>8</v>
      </c>
      <c r="B23" s="97" t="s">
        <v>167</v>
      </c>
      <c r="C23" s="57" t="s">
        <v>101</v>
      </c>
      <c r="D23" s="58">
        <f>SUMIF(СВОД!$C$13:$C$482,B23,СВОД!$E$13:$E$482)*0.9</f>
        <v>4778.1000000000004</v>
      </c>
      <c r="E23" s="59">
        <f t="shared" si="1"/>
        <v>5733.72</v>
      </c>
    </row>
    <row r="24" spans="1:5" x14ac:dyDescent="0.25">
      <c r="A24" s="55">
        <f t="shared" si="0"/>
        <v>9</v>
      </c>
      <c r="B24" s="97" t="s">
        <v>168</v>
      </c>
      <c r="C24" s="57" t="s">
        <v>101</v>
      </c>
      <c r="D24" s="58">
        <f>SUMIF(СВОД!$C$13:$C$482,B24,СВОД!$E$13:$E$482)*0.9</f>
        <v>3577.5</v>
      </c>
      <c r="E24" s="59">
        <f t="shared" si="1"/>
        <v>4293</v>
      </c>
    </row>
    <row r="25" spans="1:5" x14ac:dyDescent="0.25">
      <c r="A25" s="53"/>
      <c r="B25" s="54" t="s">
        <v>199</v>
      </c>
      <c r="C25" s="54"/>
      <c r="D25" s="54"/>
      <c r="E25" s="104"/>
    </row>
    <row r="26" spans="1:5" x14ac:dyDescent="0.25">
      <c r="A26" s="55">
        <f>A24+1</f>
        <v>10</v>
      </c>
      <c r="B26" s="97" t="s">
        <v>169</v>
      </c>
      <c r="C26" s="57" t="s">
        <v>101</v>
      </c>
      <c r="D26" s="58">
        <f>SUMIF(СВОД!$C$13:$C$482,B26,СВОД!$E$13:$E$482)*0.9</f>
        <v>32266.799999999999</v>
      </c>
      <c r="E26" s="59">
        <f>D26*1.2</f>
        <v>38720.159999999996</v>
      </c>
    </row>
    <row r="27" spans="1:5" x14ac:dyDescent="0.25">
      <c r="A27" s="55">
        <f t="shared" ref="A27:A36" si="3">A26+1</f>
        <v>11</v>
      </c>
      <c r="B27" s="97" t="s">
        <v>170</v>
      </c>
      <c r="C27" s="57" t="s">
        <v>101</v>
      </c>
      <c r="D27" s="58">
        <f>SUMIF(СВОД!$C$13:$C$482,B27,СВОД!$E$13:$E$482)*0.9</f>
        <v>23455.8</v>
      </c>
      <c r="E27" s="59">
        <f t="shared" ref="E27:E35" si="4">D27*1.2</f>
        <v>28146.959999999999</v>
      </c>
    </row>
    <row r="28" spans="1:5" x14ac:dyDescent="0.25">
      <c r="A28" s="55">
        <f t="shared" si="3"/>
        <v>12</v>
      </c>
      <c r="B28" s="97" t="s">
        <v>171</v>
      </c>
      <c r="C28" s="57" t="s">
        <v>101</v>
      </c>
      <c r="D28" s="58">
        <f>SUMIF(СВОД!$C$13:$C$482,B28,СВОД!$E$13:$E$482)*0.9</f>
        <v>19106.100000000002</v>
      </c>
      <c r="E28" s="59">
        <f t="shared" si="4"/>
        <v>22927.320000000003</v>
      </c>
    </row>
    <row r="29" spans="1:5" x14ac:dyDescent="0.25">
      <c r="A29" s="55">
        <f t="shared" si="3"/>
        <v>13</v>
      </c>
      <c r="B29" s="97" t="s">
        <v>172</v>
      </c>
      <c r="C29" s="57" t="s">
        <v>101</v>
      </c>
      <c r="D29" s="58">
        <f>SUMIF(СВОД!$C$13:$C$482,B29,СВОД!$E$13:$E$482)*0.9</f>
        <v>16431.3</v>
      </c>
      <c r="E29" s="59">
        <f t="shared" si="4"/>
        <v>19717.559999999998</v>
      </c>
    </row>
    <row r="30" spans="1:5" x14ac:dyDescent="0.25">
      <c r="A30" s="55">
        <f t="shared" si="3"/>
        <v>14</v>
      </c>
      <c r="B30" s="97" t="s">
        <v>173</v>
      </c>
      <c r="C30" s="57" t="s">
        <v>101</v>
      </c>
      <c r="D30" s="58">
        <f>SUMIF(СВОД!$C$13:$C$482,B30,СВОД!$E$13:$E$482)*0.9</f>
        <v>13571.1</v>
      </c>
      <c r="E30" s="59">
        <f t="shared" ref="E30" si="5">D30*1.2</f>
        <v>16285.32</v>
      </c>
    </row>
    <row r="31" spans="1:5" x14ac:dyDescent="0.25">
      <c r="A31" s="55">
        <f t="shared" si="3"/>
        <v>15</v>
      </c>
      <c r="B31" s="97" t="s">
        <v>174</v>
      </c>
      <c r="C31" s="57" t="s">
        <v>101</v>
      </c>
      <c r="D31" s="58">
        <f>SUMIF(СВОД!$C$13:$C$482,B31,СВОД!$E$13:$E$482)*0.9</f>
        <v>10719.9</v>
      </c>
      <c r="E31" s="59">
        <f t="shared" si="4"/>
        <v>12863.88</v>
      </c>
    </row>
    <row r="32" spans="1:5" x14ac:dyDescent="0.25">
      <c r="A32" s="55">
        <f t="shared" si="3"/>
        <v>16</v>
      </c>
      <c r="B32" s="97" t="s">
        <v>175</v>
      </c>
      <c r="C32" s="57" t="s">
        <v>101</v>
      </c>
      <c r="D32" s="58">
        <f>SUMIF(СВОД!$C$13:$C$482,B32,СВОД!$E$13:$E$482)*0.9</f>
        <v>8596.8000000000011</v>
      </c>
      <c r="E32" s="59">
        <f t="shared" si="4"/>
        <v>10316.160000000002</v>
      </c>
    </row>
    <row r="33" spans="1:5" x14ac:dyDescent="0.25">
      <c r="A33" s="55">
        <f t="shared" si="3"/>
        <v>17</v>
      </c>
      <c r="B33" s="97" t="s">
        <v>176</v>
      </c>
      <c r="C33" s="57" t="s">
        <v>101</v>
      </c>
      <c r="D33" s="58">
        <f>SUMIF(СВОД!$C$13:$C$482,B33,СВОД!$E$13:$E$482)*0.9</f>
        <v>6613.2</v>
      </c>
      <c r="E33" s="59">
        <f t="shared" si="4"/>
        <v>7935.8399999999992</v>
      </c>
    </row>
    <row r="34" spans="1:5" x14ac:dyDescent="0.25">
      <c r="A34" s="55">
        <f t="shared" si="3"/>
        <v>18</v>
      </c>
      <c r="B34" s="97" t="s">
        <v>177</v>
      </c>
      <c r="C34" s="57" t="s">
        <v>101</v>
      </c>
      <c r="D34" s="58">
        <f>SUMIF(СВОД!$C$13:$C$482,B34,СВОД!$E$13:$E$482)*0.9</f>
        <v>5195.7</v>
      </c>
      <c r="E34" s="59">
        <f t="shared" si="4"/>
        <v>6234.8399999999992</v>
      </c>
    </row>
    <row r="35" spans="1:5" x14ac:dyDescent="0.25">
      <c r="A35" s="55">
        <f t="shared" si="3"/>
        <v>19</v>
      </c>
      <c r="B35" s="97" t="s">
        <v>178</v>
      </c>
      <c r="C35" s="57" t="s">
        <v>101</v>
      </c>
      <c r="D35" s="58">
        <f>SUMIF(СВОД!$C$13:$C$482,B35,СВОД!$E$13:$E$482)*0.9</f>
        <v>4275</v>
      </c>
      <c r="E35" s="59">
        <f t="shared" si="4"/>
        <v>5130</v>
      </c>
    </row>
    <row r="36" spans="1:5" x14ac:dyDescent="0.25">
      <c r="A36" s="55">
        <f t="shared" si="3"/>
        <v>20</v>
      </c>
      <c r="B36" s="97" t="s">
        <v>418</v>
      </c>
      <c r="C36" s="57" t="s">
        <v>101</v>
      </c>
      <c r="D36" s="58">
        <f>SUMIF(СВОД!$C$13:$C$482,B36,СВОД!$E$13:$E$482)*0.9</f>
        <v>3224.7000000000003</v>
      </c>
      <c r="E36" s="59">
        <f t="shared" ref="E36" si="6">D36*1.2</f>
        <v>3869.6400000000003</v>
      </c>
    </row>
    <row r="37" spans="1:5" x14ac:dyDescent="0.25">
      <c r="A37" s="53"/>
      <c r="B37" s="60" t="s">
        <v>302</v>
      </c>
      <c r="C37" s="53"/>
      <c r="D37" s="53"/>
      <c r="E37" s="61"/>
    </row>
    <row r="38" spans="1:5" x14ac:dyDescent="0.25">
      <c r="A38" s="55">
        <f>A36+1</f>
        <v>21</v>
      </c>
      <c r="B38" s="97" t="s">
        <v>179</v>
      </c>
      <c r="C38" s="57" t="s">
        <v>102</v>
      </c>
      <c r="D38" s="58">
        <f>SUMIF(СВОД!$C$13:$C$482,B38,СВОД!$E$13:$E$482)*0.9</f>
        <v>45657</v>
      </c>
      <c r="E38" s="59">
        <f t="shared" si="1"/>
        <v>54788.4</v>
      </c>
    </row>
    <row r="39" spans="1:5" x14ac:dyDescent="0.25">
      <c r="A39" s="55">
        <f t="shared" ref="A39:A48" si="7">A38+1</f>
        <v>22</v>
      </c>
      <c r="B39" s="97" t="s">
        <v>113</v>
      </c>
      <c r="C39" s="57" t="s">
        <v>102</v>
      </c>
      <c r="D39" s="58">
        <f>SUMIF(СВОД!$C$13:$C$482,B39,СВОД!$E$13:$E$482)*0.9</f>
        <v>30132.9</v>
      </c>
      <c r="E39" s="59">
        <f t="shared" ref="E39" si="8">D39*1.2</f>
        <v>36159.480000000003</v>
      </c>
    </row>
    <row r="40" spans="1:5" x14ac:dyDescent="0.25">
      <c r="A40" s="55">
        <f t="shared" si="7"/>
        <v>23</v>
      </c>
      <c r="B40" s="97" t="s">
        <v>114</v>
      </c>
      <c r="C40" s="57" t="s">
        <v>102</v>
      </c>
      <c r="D40" s="58">
        <f>SUMIF(СВОД!$C$13:$C$482,B40,СВОД!$E$13:$E$482)*0.9</f>
        <v>25010.100000000002</v>
      </c>
      <c r="E40" s="59">
        <f t="shared" si="1"/>
        <v>30012.120000000003</v>
      </c>
    </row>
    <row r="41" spans="1:5" x14ac:dyDescent="0.25">
      <c r="A41" s="55">
        <f t="shared" si="7"/>
        <v>24</v>
      </c>
      <c r="B41" s="97" t="s">
        <v>115</v>
      </c>
      <c r="C41" s="57" t="s">
        <v>102</v>
      </c>
      <c r="D41" s="58">
        <f>SUMIF(СВОД!$C$13:$C$482,B41,СВОД!$E$13:$E$482)*0.9</f>
        <v>21896.100000000002</v>
      </c>
      <c r="E41" s="59">
        <f t="shared" si="1"/>
        <v>26275.320000000003</v>
      </c>
    </row>
    <row r="42" spans="1:5" x14ac:dyDescent="0.25">
      <c r="A42" s="55">
        <f t="shared" si="7"/>
        <v>25</v>
      </c>
      <c r="B42" s="97" t="s">
        <v>116</v>
      </c>
      <c r="C42" s="57" t="s">
        <v>102</v>
      </c>
      <c r="D42" s="58">
        <f>SUMIF(СВОД!$C$13:$C$482,B42,СВОД!$E$13:$E$482)*0.9</f>
        <v>18200.7</v>
      </c>
      <c r="E42" s="59">
        <f t="shared" si="1"/>
        <v>21840.84</v>
      </c>
    </row>
    <row r="43" spans="1:5" x14ac:dyDescent="0.25">
      <c r="A43" s="55">
        <f t="shared" si="7"/>
        <v>26</v>
      </c>
      <c r="B43" s="97" t="s">
        <v>117</v>
      </c>
      <c r="C43" s="57" t="s">
        <v>102</v>
      </c>
      <c r="D43" s="58">
        <f>SUMIF(СВОД!$C$13:$C$482,B43,СВОД!$E$13:$E$482)*0.9</f>
        <v>13900.5</v>
      </c>
      <c r="E43" s="59">
        <f t="shared" si="1"/>
        <v>16680.599999999999</v>
      </c>
    </row>
    <row r="44" spans="1:5" x14ac:dyDescent="0.25">
      <c r="A44" s="55">
        <f t="shared" si="7"/>
        <v>27</v>
      </c>
      <c r="B44" s="97" t="s">
        <v>118</v>
      </c>
      <c r="C44" s="57" t="s">
        <v>102</v>
      </c>
      <c r="D44" s="58">
        <f>SUMIF(СВОД!$C$13:$C$482,B44,СВОД!$E$13:$E$482)*0.9</f>
        <v>12652.2</v>
      </c>
      <c r="E44" s="59">
        <f t="shared" ref="E44:E48" si="9">D44*1.2</f>
        <v>15182.64</v>
      </c>
    </row>
    <row r="45" spans="1:5" x14ac:dyDescent="0.25">
      <c r="A45" s="55">
        <f t="shared" si="7"/>
        <v>28</v>
      </c>
      <c r="B45" s="97" t="s">
        <v>119</v>
      </c>
      <c r="C45" s="57" t="s">
        <v>102</v>
      </c>
      <c r="D45" s="58">
        <f>SUMIF(СВОД!$C$13:$C$482,B45,СВОД!$E$13:$E$482)*0.9</f>
        <v>9771.3000000000011</v>
      </c>
      <c r="E45" s="59">
        <f t="shared" si="9"/>
        <v>11725.560000000001</v>
      </c>
    </row>
    <row r="46" spans="1:5" x14ac:dyDescent="0.25">
      <c r="A46" s="55">
        <f t="shared" si="7"/>
        <v>29</v>
      </c>
      <c r="B46" s="97" t="s">
        <v>120</v>
      </c>
      <c r="C46" s="57" t="s">
        <v>102</v>
      </c>
      <c r="D46" s="58">
        <f>SUMIF(СВОД!$C$13:$C$482,B46,СВОД!$E$13:$E$482)*0.9</f>
        <v>9221.4</v>
      </c>
      <c r="E46" s="59">
        <f t="shared" si="9"/>
        <v>11065.679999999998</v>
      </c>
    </row>
    <row r="47" spans="1:5" x14ac:dyDescent="0.25">
      <c r="A47" s="55">
        <f t="shared" si="7"/>
        <v>30</v>
      </c>
      <c r="B47" s="97" t="s">
        <v>182</v>
      </c>
      <c r="C47" s="57" t="s">
        <v>102</v>
      </c>
      <c r="D47" s="58">
        <f>SUMIF(СВОД!$C$13:$C$482,B47,СВОД!$E$13:$E$482)*0.9</f>
        <v>5650.2</v>
      </c>
      <c r="E47" s="59">
        <f t="shared" si="9"/>
        <v>6780.24</v>
      </c>
    </row>
    <row r="48" spans="1:5" x14ac:dyDescent="0.25">
      <c r="A48" s="55">
        <f t="shared" si="7"/>
        <v>31</v>
      </c>
      <c r="B48" s="97" t="s">
        <v>419</v>
      </c>
      <c r="C48" s="57" t="s">
        <v>102</v>
      </c>
      <c r="D48" s="58">
        <f>SUMIF(СВОД!$C$13:$C$482,B48,СВОД!$E$13:$E$482)*0.9</f>
        <v>4810.5</v>
      </c>
      <c r="E48" s="59">
        <f t="shared" si="9"/>
        <v>5772.5999999999995</v>
      </c>
    </row>
    <row r="49" spans="1:5" x14ac:dyDescent="0.25">
      <c r="A49" s="120"/>
      <c r="B49" s="121" t="s">
        <v>360</v>
      </c>
      <c r="C49" s="53"/>
      <c r="D49" s="53"/>
      <c r="E49" s="61"/>
    </row>
    <row r="50" spans="1:5" x14ac:dyDescent="0.25">
      <c r="A50" s="55">
        <f>A48+1</f>
        <v>32</v>
      </c>
      <c r="B50" s="124" t="s">
        <v>328</v>
      </c>
      <c r="C50" s="57" t="s">
        <v>102</v>
      </c>
      <c r="D50" s="58">
        <f>SUMIF(СВОД!$C$13:$C$482,B50,СВОД!$E$13:$E$482)*0.9</f>
        <v>21618</v>
      </c>
      <c r="E50" s="59">
        <f t="shared" ref="E50:E58" si="10">D50*1.2</f>
        <v>25941.599999999999</v>
      </c>
    </row>
    <row r="51" spans="1:5" x14ac:dyDescent="0.25">
      <c r="A51" s="55">
        <f t="shared" ref="A51:A58" si="11">A50+1</f>
        <v>33</v>
      </c>
      <c r="B51" s="124" t="s">
        <v>329</v>
      </c>
      <c r="C51" s="57" t="s">
        <v>102</v>
      </c>
      <c r="D51" s="58">
        <f>SUMIF(СВОД!$C$13:$C$482,B51,СВОД!$E$13:$E$482)*0.9</f>
        <v>17030.7</v>
      </c>
      <c r="E51" s="59">
        <f t="shared" si="10"/>
        <v>20436.84</v>
      </c>
    </row>
    <row r="52" spans="1:5" x14ac:dyDescent="0.25">
      <c r="A52" s="55">
        <f t="shared" si="11"/>
        <v>34</v>
      </c>
      <c r="B52" s="124" t="s">
        <v>330</v>
      </c>
      <c r="C52" s="57" t="s">
        <v>102</v>
      </c>
      <c r="D52" s="58">
        <f>SUMIF(СВОД!$C$13:$C$482,B52,СВОД!$E$13:$E$482)*0.9</f>
        <v>14849.1</v>
      </c>
      <c r="E52" s="59">
        <f t="shared" si="10"/>
        <v>17818.919999999998</v>
      </c>
    </row>
    <row r="53" spans="1:5" x14ac:dyDescent="0.25">
      <c r="A53" s="55">
        <f t="shared" si="11"/>
        <v>35</v>
      </c>
      <c r="B53" s="124" t="s">
        <v>331</v>
      </c>
      <c r="C53" s="57" t="s">
        <v>102</v>
      </c>
      <c r="D53" s="58">
        <f>SUMIF(СВОД!$C$13:$C$482,B53,СВОД!$E$13:$E$482)*0.9</f>
        <v>11096.1</v>
      </c>
      <c r="E53" s="59">
        <f t="shared" si="10"/>
        <v>13315.32</v>
      </c>
    </row>
    <row r="54" spans="1:5" x14ac:dyDescent="0.25">
      <c r="A54" s="55">
        <f t="shared" si="11"/>
        <v>36</v>
      </c>
      <c r="B54" s="124" t="s">
        <v>332</v>
      </c>
      <c r="C54" s="57" t="s">
        <v>102</v>
      </c>
      <c r="D54" s="58">
        <f>SUMIF(СВОД!$C$13:$C$482,B54,СВОД!$E$13:$E$482)*0.9</f>
        <v>8710.2000000000007</v>
      </c>
      <c r="E54" s="59">
        <f t="shared" si="10"/>
        <v>10452.24</v>
      </c>
    </row>
    <row r="55" spans="1:5" x14ac:dyDescent="0.25">
      <c r="A55" s="55">
        <f t="shared" si="11"/>
        <v>37</v>
      </c>
      <c r="B55" s="124" t="s">
        <v>333</v>
      </c>
      <c r="C55" s="57" t="s">
        <v>102</v>
      </c>
      <c r="D55" s="58">
        <f>SUMIF(СВОД!$C$13:$C$482,B55,СВОД!$E$13:$E$482)*0.9</f>
        <v>7723.8</v>
      </c>
      <c r="E55" s="59">
        <f t="shared" si="10"/>
        <v>9268.56</v>
      </c>
    </row>
    <row r="56" spans="1:5" x14ac:dyDescent="0.25">
      <c r="A56" s="55">
        <f t="shared" si="11"/>
        <v>38</v>
      </c>
      <c r="B56" s="124" t="s">
        <v>334</v>
      </c>
      <c r="C56" s="57" t="s">
        <v>102</v>
      </c>
      <c r="D56" s="58">
        <f>SUMIF(СВОД!$C$13:$C$482,B56,СВОД!$E$13:$E$482)*0.9</f>
        <v>5843.7</v>
      </c>
      <c r="E56" s="59">
        <f t="shared" si="10"/>
        <v>7012.44</v>
      </c>
    </row>
    <row r="57" spans="1:5" x14ac:dyDescent="0.25">
      <c r="A57" s="55">
        <f t="shared" si="11"/>
        <v>39</v>
      </c>
      <c r="B57" s="124" t="s">
        <v>335</v>
      </c>
      <c r="C57" s="57" t="s">
        <v>102</v>
      </c>
      <c r="D57" s="58">
        <f>SUMIF(СВОД!$C$13:$C$482,B57,СВОД!$E$13:$E$482)*0.9</f>
        <v>4370.4000000000005</v>
      </c>
      <c r="E57" s="59">
        <f t="shared" si="10"/>
        <v>5244.4800000000005</v>
      </c>
    </row>
    <row r="58" spans="1:5" x14ac:dyDescent="0.25">
      <c r="A58" s="55">
        <f t="shared" si="11"/>
        <v>40</v>
      </c>
      <c r="B58" s="124" t="s">
        <v>336</v>
      </c>
      <c r="C58" s="57" t="s">
        <v>102</v>
      </c>
      <c r="D58" s="58">
        <f>SUMIF(СВОД!$C$13:$C$482,B58,СВОД!$E$13:$E$482)*0.9</f>
        <v>3118.5</v>
      </c>
      <c r="E58" s="59">
        <f t="shared" si="10"/>
        <v>3742.2</v>
      </c>
    </row>
    <row r="59" spans="1:5" x14ac:dyDescent="0.25">
      <c r="A59" s="53"/>
      <c r="B59" s="60" t="s">
        <v>89</v>
      </c>
      <c r="C59" s="53"/>
      <c r="D59" s="53"/>
      <c r="E59" s="61"/>
    </row>
    <row r="60" spans="1:5" x14ac:dyDescent="0.25">
      <c r="A60" s="55">
        <f>A58+1</f>
        <v>41</v>
      </c>
      <c r="B60" s="97" t="s">
        <v>541</v>
      </c>
      <c r="C60" s="57" t="s">
        <v>102</v>
      </c>
      <c r="D60" s="58">
        <f>SUMIF(СВОД!$C$13:$C$482,B60,СВОД!$E$13:$E$482)*0.9</f>
        <v>5922.9000000000005</v>
      </c>
      <c r="E60" s="59">
        <f t="shared" si="1"/>
        <v>7107.4800000000005</v>
      </c>
    </row>
    <row r="61" spans="1:5" x14ac:dyDescent="0.25">
      <c r="A61" s="55">
        <f t="shared" ref="A61:A71" si="12">A60+1</f>
        <v>42</v>
      </c>
      <c r="B61" s="97" t="s">
        <v>542</v>
      </c>
      <c r="C61" s="57" t="s">
        <v>102</v>
      </c>
      <c r="D61" s="58">
        <f>SUMIF(СВОД!$C$13:$C$482,B61,СВОД!$E$13:$E$482)*0.9</f>
        <v>10537.2</v>
      </c>
      <c r="E61" s="59">
        <f t="shared" ref="E61:E62" si="13">D61*1.2</f>
        <v>12644.640000000001</v>
      </c>
    </row>
    <row r="62" spans="1:5" x14ac:dyDescent="0.25">
      <c r="A62" s="55">
        <f t="shared" si="12"/>
        <v>43</v>
      </c>
      <c r="B62" s="97" t="s">
        <v>538</v>
      </c>
      <c r="C62" s="57" t="s">
        <v>102</v>
      </c>
      <c r="D62" s="58">
        <f>SUMIF(СВОД!$C$13:$C$482,B62,СВОД!$E$13:$E$482)*0.9</f>
        <v>6607.8</v>
      </c>
      <c r="E62" s="59">
        <f t="shared" si="13"/>
        <v>7929.36</v>
      </c>
    </row>
    <row r="63" spans="1:5" ht="16.5" customHeight="1" x14ac:dyDescent="0.25">
      <c r="A63" s="55">
        <f>A62+1</f>
        <v>44</v>
      </c>
      <c r="B63" s="97" t="s">
        <v>539</v>
      </c>
      <c r="C63" s="57" t="s">
        <v>102</v>
      </c>
      <c r="D63" s="58">
        <f>SUMIF(СВОД!$C$13:$C$482,B63,СВОД!$E$13:$E$482)*0.9</f>
        <v>3421.8</v>
      </c>
      <c r="E63" s="59">
        <f t="shared" ref="E63:E69" si="14">D63*1.2</f>
        <v>4106.16</v>
      </c>
    </row>
    <row r="64" spans="1:5" x14ac:dyDescent="0.25">
      <c r="A64" s="55">
        <f t="shared" si="12"/>
        <v>45</v>
      </c>
      <c r="B64" s="97" t="s">
        <v>540</v>
      </c>
      <c r="C64" s="57" t="s">
        <v>102</v>
      </c>
      <c r="D64" s="58">
        <f>SUMIF(СВОД!$C$13:$C$482,B64,СВОД!$E$13:$E$482)*0.9</f>
        <v>3421.8</v>
      </c>
      <c r="E64" s="59">
        <f t="shared" ref="E64:E68" si="15">D64*1.2</f>
        <v>4106.16</v>
      </c>
    </row>
    <row r="65" spans="1:5" x14ac:dyDescent="0.25">
      <c r="A65" s="55">
        <f t="shared" si="12"/>
        <v>46</v>
      </c>
      <c r="B65" s="97" t="s">
        <v>543</v>
      </c>
      <c r="C65" s="57" t="s">
        <v>102</v>
      </c>
      <c r="D65" s="58">
        <f>SUMIF(СВОД!$C$13:$C$482,B65,СВОД!$E$13:$E$482)*0.9</f>
        <v>2983.5</v>
      </c>
      <c r="E65" s="59">
        <f t="shared" si="15"/>
        <v>3580.2</v>
      </c>
    </row>
    <row r="66" spans="1:5" x14ac:dyDescent="0.25">
      <c r="A66" s="55">
        <f t="shared" si="12"/>
        <v>47</v>
      </c>
      <c r="B66" s="97" t="s">
        <v>522</v>
      </c>
      <c r="C66" s="57" t="s">
        <v>102</v>
      </c>
      <c r="D66" s="58">
        <f>SUMIF(СВОД!$C$13:$C$482,B66,СВОД!$E$13:$E$482)*0.9</f>
        <v>8105.4000000000005</v>
      </c>
      <c r="E66" s="59">
        <f t="shared" ref="E66" si="16">D66*1.2</f>
        <v>9726.48</v>
      </c>
    </row>
    <row r="67" spans="1:5" x14ac:dyDescent="0.25">
      <c r="A67" s="55">
        <f t="shared" si="12"/>
        <v>48</v>
      </c>
      <c r="B67" s="125" t="s">
        <v>466</v>
      </c>
      <c r="C67" s="57" t="s">
        <v>102</v>
      </c>
      <c r="D67" s="58">
        <f>SUMIF(СВОД!$C$13:$C$482,B67,СВОД!$E$13:$E$482)*0.9</f>
        <v>5011.2</v>
      </c>
      <c r="E67" s="59">
        <f t="shared" si="15"/>
        <v>6013.44</v>
      </c>
    </row>
    <row r="68" spans="1:5" ht="27" x14ac:dyDescent="0.25">
      <c r="A68" s="55">
        <f t="shared" si="12"/>
        <v>49</v>
      </c>
      <c r="B68" s="97" t="s">
        <v>465</v>
      </c>
      <c r="C68" s="57" t="s">
        <v>102</v>
      </c>
      <c r="D68" s="58">
        <f>SUMIF(СВОД!$C$13:$C$482,B68,СВОД!$E$13:$E$482)*0.9</f>
        <v>4011.3</v>
      </c>
      <c r="E68" s="59">
        <f t="shared" si="15"/>
        <v>4813.5600000000004</v>
      </c>
    </row>
    <row r="69" spans="1:5" x14ac:dyDescent="0.25">
      <c r="A69" s="55">
        <f t="shared" si="12"/>
        <v>50</v>
      </c>
      <c r="B69" s="97" t="s">
        <v>464</v>
      </c>
      <c r="C69" s="57" t="s">
        <v>102</v>
      </c>
      <c r="D69" s="58">
        <f>SUMIF(СВОД!$C$13:$C$482,B69,СВОД!$E$13:$E$482)*0.9</f>
        <v>2595.6</v>
      </c>
      <c r="E69" s="59">
        <f t="shared" si="14"/>
        <v>3114.72</v>
      </c>
    </row>
    <row r="70" spans="1:5" x14ac:dyDescent="0.25">
      <c r="A70" s="55">
        <f t="shared" si="12"/>
        <v>51</v>
      </c>
      <c r="B70" s="97" t="s">
        <v>463</v>
      </c>
      <c r="C70" s="57" t="s">
        <v>102</v>
      </c>
      <c r="D70" s="58">
        <f>SUMIF(СВОД!$C$13:$C$482,B70,СВОД!$E$13:$E$482)*0.9</f>
        <v>2595.6</v>
      </c>
      <c r="E70" s="59">
        <f t="shared" ref="E70:E71" si="17">D70*1.2</f>
        <v>3114.72</v>
      </c>
    </row>
    <row r="71" spans="1:5" x14ac:dyDescent="0.25">
      <c r="A71" s="55">
        <f t="shared" si="12"/>
        <v>52</v>
      </c>
      <c r="B71" s="97" t="s">
        <v>462</v>
      </c>
      <c r="C71" s="57" t="s">
        <v>102</v>
      </c>
      <c r="D71" s="58">
        <f>SUMIF(СВОД!$C$13:$C$482,B71,СВОД!$E$13:$E$482)*0.9</f>
        <v>2264.4</v>
      </c>
      <c r="E71" s="59">
        <f t="shared" si="17"/>
        <v>2717.28</v>
      </c>
    </row>
    <row r="72" spans="1:5" x14ac:dyDescent="0.25">
      <c r="A72" s="53"/>
      <c r="B72" s="54" t="s">
        <v>44</v>
      </c>
      <c r="C72" s="62"/>
      <c r="D72" s="62"/>
      <c r="E72" s="61"/>
    </row>
    <row r="73" spans="1:5" x14ac:dyDescent="0.25">
      <c r="A73" s="55">
        <f>A71+1</f>
        <v>53</v>
      </c>
      <c r="B73" s="97" t="s">
        <v>188</v>
      </c>
      <c r="C73" s="57" t="s">
        <v>102</v>
      </c>
      <c r="D73" s="58">
        <f>SUMIF(СВОД!$C$13:$C$482,B73,СВОД!$E$13:$E$482)*0.9</f>
        <v>3488.4</v>
      </c>
      <c r="E73" s="59">
        <f t="shared" ref="E73" si="18">D73*1.2</f>
        <v>4186.08</v>
      </c>
    </row>
    <row r="74" spans="1:5" x14ac:dyDescent="0.25">
      <c r="A74" s="55">
        <f t="shared" ref="A74" si="19">A73+1</f>
        <v>54</v>
      </c>
      <c r="B74" s="97" t="s">
        <v>25</v>
      </c>
      <c r="C74" s="57" t="s">
        <v>102</v>
      </c>
      <c r="D74" s="58">
        <f>SUMIF(СВОД!$C$13:$C$482,B74,СВОД!$E$13:$E$482)*0.9</f>
        <v>1524.6000000000001</v>
      </c>
      <c r="E74" s="59">
        <f t="shared" si="1"/>
        <v>1829.5200000000002</v>
      </c>
    </row>
    <row r="75" spans="1:5" x14ac:dyDescent="0.25">
      <c r="A75" s="55">
        <f t="shared" ref="A75:A83" si="20">A74+1</f>
        <v>55</v>
      </c>
      <c r="B75" s="97" t="s">
        <v>26</v>
      </c>
      <c r="C75" s="57" t="s">
        <v>102</v>
      </c>
      <c r="D75" s="58">
        <f>SUMIF(СВОД!$C$13:$C$482,B75,СВОД!$E$13:$E$482)*0.9</f>
        <v>1381.5</v>
      </c>
      <c r="E75" s="59">
        <f t="shared" si="1"/>
        <v>1657.8</v>
      </c>
    </row>
    <row r="76" spans="1:5" x14ac:dyDescent="0.25">
      <c r="A76" s="55">
        <f t="shared" si="20"/>
        <v>56</v>
      </c>
      <c r="B76" s="97" t="s">
        <v>85</v>
      </c>
      <c r="C76" s="57" t="s">
        <v>102</v>
      </c>
      <c r="D76" s="58">
        <f>SUMIF(СВОД!$C$13:$C$482,B76,СВОД!$E$13:$E$482)*0.9</f>
        <v>1381.5</v>
      </c>
      <c r="E76" s="59">
        <f t="shared" si="1"/>
        <v>1657.8</v>
      </c>
    </row>
    <row r="77" spans="1:5" x14ac:dyDescent="0.25">
      <c r="A77" s="55">
        <f t="shared" si="20"/>
        <v>57</v>
      </c>
      <c r="B77" s="97" t="s">
        <v>27</v>
      </c>
      <c r="C77" s="57" t="s">
        <v>102</v>
      </c>
      <c r="D77" s="58">
        <f>SUMIF(СВОД!$C$13:$C$482,B77,СВОД!$E$13:$E$482)*0.9</f>
        <v>1283.4000000000001</v>
      </c>
      <c r="E77" s="59">
        <f t="shared" si="1"/>
        <v>1540.0800000000002</v>
      </c>
    </row>
    <row r="78" spans="1:5" x14ac:dyDescent="0.25">
      <c r="A78" s="55">
        <f t="shared" si="20"/>
        <v>58</v>
      </c>
      <c r="B78" s="97" t="s">
        <v>28</v>
      </c>
      <c r="C78" s="57" t="s">
        <v>102</v>
      </c>
      <c r="D78" s="58">
        <f>SUMIF(СВОД!$C$13:$C$482,B78,СВОД!$E$13:$E$482)*0.9</f>
        <v>1133.1000000000001</v>
      </c>
      <c r="E78" s="59">
        <f t="shared" si="1"/>
        <v>1359.72</v>
      </c>
    </row>
    <row r="79" spans="1:5" x14ac:dyDescent="0.25">
      <c r="A79" s="55">
        <f t="shared" si="20"/>
        <v>59</v>
      </c>
      <c r="B79" s="97" t="s">
        <v>29</v>
      </c>
      <c r="C79" s="57" t="s">
        <v>102</v>
      </c>
      <c r="D79" s="58">
        <f>SUMIF(СВОД!$C$13:$C$482,B79,СВОД!$E$13:$E$482)*0.9</f>
        <v>963</v>
      </c>
      <c r="E79" s="59">
        <f t="shared" ref="E79:E82" si="21">D79*1.2</f>
        <v>1155.5999999999999</v>
      </c>
    </row>
    <row r="80" spans="1:5" x14ac:dyDescent="0.25">
      <c r="A80" s="55">
        <f t="shared" si="20"/>
        <v>60</v>
      </c>
      <c r="B80" s="97" t="s">
        <v>30</v>
      </c>
      <c r="C80" s="57" t="s">
        <v>102</v>
      </c>
      <c r="D80" s="58">
        <f>SUMIF(СВОД!$C$13:$C$482,B80,СВОД!$E$13:$E$482)*0.9</f>
        <v>963</v>
      </c>
      <c r="E80" s="59">
        <f t="shared" si="21"/>
        <v>1155.5999999999999</v>
      </c>
    </row>
    <row r="81" spans="1:5" x14ac:dyDescent="0.25">
      <c r="A81" s="55">
        <f t="shared" si="20"/>
        <v>61</v>
      </c>
      <c r="B81" s="97" t="s">
        <v>86</v>
      </c>
      <c r="C81" s="57" t="s">
        <v>102</v>
      </c>
      <c r="D81" s="58">
        <f>SUMIF(СВОД!$C$13:$C$482,B81,СВОД!$E$13:$E$482)*0.9</f>
        <v>963</v>
      </c>
      <c r="E81" s="59">
        <f t="shared" si="21"/>
        <v>1155.5999999999999</v>
      </c>
    </row>
    <row r="82" spans="1:5" x14ac:dyDescent="0.25">
      <c r="A82" s="55">
        <f t="shared" si="20"/>
        <v>62</v>
      </c>
      <c r="B82" s="97" t="s">
        <v>186</v>
      </c>
      <c r="C82" s="57" t="s">
        <v>102</v>
      </c>
      <c r="D82" s="58">
        <f>SUMIF(СВОД!$C$13:$C$482,B82,СВОД!$E$13:$E$482)*0.9</f>
        <v>937.80000000000007</v>
      </c>
      <c r="E82" s="59">
        <f t="shared" si="21"/>
        <v>1125.3600000000001</v>
      </c>
    </row>
    <row r="83" spans="1:5" x14ac:dyDescent="0.25">
      <c r="A83" s="55">
        <f t="shared" si="20"/>
        <v>63</v>
      </c>
      <c r="B83" s="97" t="s">
        <v>187</v>
      </c>
      <c r="C83" s="57" t="s">
        <v>102</v>
      </c>
      <c r="D83" s="58">
        <f>SUMIF(СВОД!$C$13:$C$482,B83,СВОД!$E$13:$E$482)*0.9</f>
        <v>772.2</v>
      </c>
      <c r="E83" s="59">
        <f t="shared" si="1"/>
        <v>926.64</v>
      </c>
    </row>
    <row r="84" spans="1:5" x14ac:dyDescent="0.25">
      <c r="A84" s="53"/>
      <c r="B84" s="60" t="s">
        <v>356</v>
      </c>
      <c r="C84" s="53"/>
      <c r="D84" s="53"/>
      <c r="E84" s="61"/>
    </row>
    <row r="85" spans="1:5" x14ac:dyDescent="0.25">
      <c r="A85" s="55">
        <f>A83+1</f>
        <v>64</v>
      </c>
      <c r="B85" s="97" t="s">
        <v>180</v>
      </c>
      <c r="C85" s="57" t="s">
        <v>102</v>
      </c>
      <c r="D85" s="58">
        <f>SUMIF(СВОД!$C$13:$C$482,B85,СВОД!$E$13:$E$482)*0.9</f>
        <v>179683.20000000001</v>
      </c>
      <c r="E85" s="59">
        <f t="shared" ref="E85" si="22">D85*1.2</f>
        <v>215619.84</v>
      </c>
    </row>
    <row r="86" spans="1:5" x14ac:dyDescent="0.25">
      <c r="A86" s="55">
        <f t="shared" ref="A86:A95" si="23">A85+1</f>
        <v>65</v>
      </c>
      <c r="B86" s="97" t="s">
        <v>129</v>
      </c>
      <c r="C86" s="57" t="s">
        <v>102</v>
      </c>
      <c r="D86" s="58">
        <f>SUMIF(СВОД!$C$13:$C$482,B86,СВОД!$E$13:$E$482)*0.9</f>
        <v>229986.9</v>
      </c>
      <c r="E86" s="59">
        <f t="shared" ref="E86:E125" si="24">D86*1.2</f>
        <v>275984.27999999997</v>
      </c>
    </row>
    <row r="87" spans="1:5" x14ac:dyDescent="0.25">
      <c r="A87" s="55">
        <f t="shared" si="23"/>
        <v>66</v>
      </c>
      <c r="B87" s="97" t="s">
        <v>130</v>
      </c>
      <c r="C87" s="57" t="s">
        <v>102</v>
      </c>
      <c r="D87" s="58">
        <f>SUMIF(СВОД!$C$13:$C$482,B87,СВОД!$E$13:$E$482)*0.9</f>
        <v>193644.9</v>
      </c>
      <c r="E87" s="59">
        <f t="shared" si="24"/>
        <v>232373.87999999998</v>
      </c>
    </row>
    <row r="88" spans="1:5" x14ac:dyDescent="0.25">
      <c r="A88" s="55">
        <f t="shared" si="23"/>
        <v>67</v>
      </c>
      <c r="B88" s="97" t="s">
        <v>131</v>
      </c>
      <c r="C88" s="57" t="s">
        <v>102</v>
      </c>
      <c r="D88" s="58">
        <f>SUMIF(СВОД!$C$13:$C$482,B88,СВОД!$E$13:$E$482)*0.9</f>
        <v>142932.6</v>
      </c>
      <c r="E88" s="59">
        <f t="shared" si="24"/>
        <v>171519.12</v>
      </c>
    </row>
    <row r="89" spans="1:5" x14ac:dyDescent="0.25">
      <c r="A89" s="55">
        <f t="shared" si="23"/>
        <v>68</v>
      </c>
      <c r="B89" s="97" t="s">
        <v>132</v>
      </c>
      <c r="C89" s="57" t="s">
        <v>102</v>
      </c>
      <c r="D89" s="58">
        <f>SUMIF(СВОД!$C$13:$C$482,B89,СВОД!$E$13:$E$482)*0.9</f>
        <v>106615.8</v>
      </c>
      <c r="E89" s="59">
        <f t="shared" si="24"/>
        <v>127938.95999999999</v>
      </c>
    </row>
    <row r="90" spans="1:5" x14ac:dyDescent="0.25">
      <c r="A90" s="55">
        <f t="shared" si="23"/>
        <v>69</v>
      </c>
      <c r="B90" s="97" t="s">
        <v>133</v>
      </c>
      <c r="C90" s="57" t="s">
        <v>102</v>
      </c>
      <c r="D90" s="58">
        <f>SUMIF(СВОД!$C$13:$C$482,B90,СВОД!$E$13:$E$482)*0.9</f>
        <v>65695.5</v>
      </c>
      <c r="E90" s="59">
        <f t="shared" si="24"/>
        <v>78834.599999999991</v>
      </c>
    </row>
    <row r="91" spans="1:5" x14ac:dyDescent="0.25">
      <c r="A91" s="55">
        <f t="shared" si="23"/>
        <v>70</v>
      </c>
      <c r="B91" s="97" t="s">
        <v>134</v>
      </c>
      <c r="C91" s="57" t="s">
        <v>102</v>
      </c>
      <c r="D91" s="58">
        <f>SUMIF(СВОД!$C$13:$C$482,B91,СВОД!$E$13:$E$482)*0.9</f>
        <v>62400.6</v>
      </c>
      <c r="E91" s="59">
        <f t="shared" si="24"/>
        <v>74880.72</v>
      </c>
    </row>
    <row r="92" spans="1:5" x14ac:dyDescent="0.25">
      <c r="A92" s="55">
        <f t="shared" si="23"/>
        <v>71</v>
      </c>
      <c r="B92" s="97" t="s">
        <v>135</v>
      </c>
      <c r="C92" s="57" t="s">
        <v>102</v>
      </c>
      <c r="D92" s="58">
        <f>SUMIF(СВОД!$C$13:$C$482,B92,СВОД!$E$13:$E$482)*0.9</f>
        <v>42847.200000000004</v>
      </c>
      <c r="E92" s="59">
        <f t="shared" si="24"/>
        <v>51416.640000000007</v>
      </c>
    </row>
    <row r="93" spans="1:5" x14ac:dyDescent="0.25">
      <c r="A93" s="55">
        <f t="shared" si="23"/>
        <v>72</v>
      </c>
      <c r="B93" s="97" t="s">
        <v>136</v>
      </c>
      <c r="C93" s="57" t="s">
        <v>102</v>
      </c>
      <c r="D93" s="58">
        <f>SUMIF(СВОД!$C$13:$C$482,B93,СВОД!$E$13:$E$482)*0.9</f>
        <v>37229.4</v>
      </c>
      <c r="E93" s="59">
        <f t="shared" ref="E93" si="25">D93*1.2</f>
        <v>44675.28</v>
      </c>
    </row>
    <row r="94" spans="1:5" x14ac:dyDescent="0.25">
      <c r="A94" s="55">
        <f t="shared" si="23"/>
        <v>73</v>
      </c>
      <c r="B94" s="97" t="s">
        <v>184</v>
      </c>
      <c r="C94" s="57" t="s">
        <v>102</v>
      </c>
      <c r="D94" s="58">
        <f>SUMIF(СВОД!$C$13:$C$482,B94,СВОД!$E$13:$E$482)*0.9</f>
        <v>19323</v>
      </c>
      <c r="E94" s="59">
        <f t="shared" si="24"/>
        <v>23187.599999999999</v>
      </c>
    </row>
    <row r="95" spans="1:5" x14ac:dyDescent="0.25">
      <c r="A95" s="55">
        <f t="shared" si="23"/>
        <v>74</v>
      </c>
      <c r="B95" s="97" t="s">
        <v>421</v>
      </c>
      <c r="C95" s="57" t="s">
        <v>102</v>
      </c>
      <c r="D95" s="58">
        <f>SUMIF(СВОД!$C$13:$C$482,B95,СВОД!$E$13:$E$482)*0.9</f>
        <v>13218.300000000001</v>
      </c>
      <c r="E95" s="59">
        <f t="shared" ref="E95" si="26">D95*1.2</f>
        <v>15861.960000000001</v>
      </c>
    </row>
    <row r="96" spans="1:5" x14ac:dyDescent="0.25">
      <c r="A96" s="120"/>
      <c r="B96" s="121" t="s">
        <v>359</v>
      </c>
      <c r="C96" s="53"/>
      <c r="D96" s="53"/>
      <c r="E96" s="61"/>
    </row>
    <row r="97" spans="1:5" x14ac:dyDescent="0.25">
      <c r="A97" s="55">
        <f>A95+1</f>
        <v>75</v>
      </c>
      <c r="B97" s="124" t="s">
        <v>346</v>
      </c>
      <c r="C97" s="57" t="s">
        <v>102</v>
      </c>
      <c r="D97" s="58">
        <f>SUMIF(СВОД!$C$13:$C$482,B97,СВОД!$E$13:$E$482)*0.9</f>
        <v>86014.8</v>
      </c>
      <c r="E97" s="59">
        <f t="shared" ref="E97:E105" si="27">D97*1.2</f>
        <v>103217.76</v>
      </c>
    </row>
    <row r="98" spans="1:5" x14ac:dyDescent="0.25">
      <c r="A98" s="55">
        <f t="shared" ref="A98:A105" si="28">A97+1</f>
        <v>76</v>
      </c>
      <c r="B98" s="124" t="s">
        <v>347</v>
      </c>
      <c r="C98" s="57" t="s">
        <v>102</v>
      </c>
      <c r="D98" s="58">
        <f>SUMIF(СВОД!$C$13:$C$482,B98,СВОД!$E$13:$E$482)*0.9</f>
        <v>67212</v>
      </c>
      <c r="E98" s="59">
        <f t="shared" si="27"/>
        <v>80654.399999999994</v>
      </c>
    </row>
    <row r="99" spans="1:5" x14ac:dyDescent="0.25">
      <c r="A99" s="55">
        <f t="shared" si="28"/>
        <v>77</v>
      </c>
      <c r="B99" s="124" t="s">
        <v>348</v>
      </c>
      <c r="C99" s="57" t="s">
        <v>102</v>
      </c>
      <c r="D99" s="58">
        <f>SUMIF(СВОД!$C$13:$C$482,B99,СВОД!$E$13:$E$482)*0.9</f>
        <v>64599.3</v>
      </c>
      <c r="E99" s="59">
        <f t="shared" si="27"/>
        <v>77519.16</v>
      </c>
    </row>
    <row r="100" spans="1:5" x14ac:dyDescent="0.25">
      <c r="A100" s="55">
        <f t="shared" si="28"/>
        <v>78</v>
      </c>
      <c r="B100" s="97" t="s">
        <v>248</v>
      </c>
      <c r="C100" s="57" t="s">
        <v>102</v>
      </c>
      <c r="D100" s="58">
        <f>SUMIF(СВОД!$C$13:$C$482,B100,СВОД!$E$13:$E$482)*0.9</f>
        <v>37800</v>
      </c>
      <c r="E100" s="59">
        <f t="shared" si="27"/>
        <v>45360</v>
      </c>
    </row>
    <row r="101" spans="1:5" x14ac:dyDescent="0.25">
      <c r="A101" s="55">
        <f t="shared" si="28"/>
        <v>79</v>
      </c>
      <c r="B101" s="97" t="s">
        <v>249</v>
      </c>
      <c r="C101" s="57" t="s">
        <v>102</v>
      </c>
      <c r="D101" s="58">
        <f>SUMIF(СВОД!$C$13:$C$482,B101,СВОД!$E$13:$E$482)*0.9</f>
        <v>25479</v>
      </c>
      <c r="E101" s="59">
        <f t="shared" si="27"/>
        <v>30574.799999999999</v>
      </c>
    </row>
    <row r="102" spans="1:5" x14ac:dyDescent="0.25">
      <c r="A102" s="55">
        <f t="shared" si="28"/>
        <v>80</v>
      </c>
      <c r="B102" s="97" t="s">
        <v>250</v>
      </c>
      <c r="C102" s="57" t="s">
        <v>102</v>
      </c>
      <c r="D102" s="58">
        <f>SUMIF(СВОД!$C$13:$C$482,B102,СВОД!$E$13:$E$482)*0.9</f>
        <v>21792.600000000002</v>
      </c>
      <c r="E102" s="59">
        <f t="shared" si="27"/>
        <v>26151.120000000003</v>
      </c>
    </row>
    <row r="103" spans="1:5" x14ac:dyDescent="0.25">
      <c r="A103" s="55">
        <f t="shared" si="28"/>
        <v>81</v>
      </c>
      <c r="B103" s="97" t="s">
        <v>251</v>
      </c>
      <c r="C103" s="57" t="s">
        <v>102</v>
      </c>
      <c r="D103" s="58">
        <f>SUMIF(СВОД!$C$13:$C$482,B103,СВОД!$E$13:$E$482)*0.9</f>
        <v>15440.4</v>
      </c>
      <c r="E103" s="59">
        <f t="shared" si="27"/>
        <v>18528.48</v>
      </c>
    </row>
    <row r="104" spans="1:5" x14ac:dyDescent="0.25">
      <c r="A104" s="55">
        <f t="shared" si="28"/>
        <v>82</v>
      </c>
      <c r="B104" s="97" t="s">
        <v>252</v>
      </c>
      <c r="C104" s="57" t="s">
        <v>102</v>
      </c>
      <c r="D104" s="58">
        <f>SUMIF(СВОД!$C$13:$C$482,B104,СВОД!$E$13:$E$482)*0.9</f>
        <v>10370.700000000001</v>
      </c>
      <c r="E104" s="59">
        <f t="shared" si="27"/>
        <v>12444.84</v>
      </c>
    </row>
    <row r="105" spans="1:5" x14ac:dyDescent="0.25">
      <c r="A105" s="55">
        <f t="shared" si="28"/>
        <v>83</v>
      </c>
      <c r="B105" s="97" t="s">
        <v>459</v>
      </c>
      <c r="C105" s="57" t="s">
        <v>102</v>
      </c>
      <c r="D105" s="58">
        <f>SUMIF(СВОД!$C$13:$C$482,B105,СВОД!$E$13:$E$482)*0.9</f>
        <v>7692.3</v>
      </c>
      <c r="E105" s="59">
        <f t="shared" si="27"/>
        <v>9230.76</v>
      </c>
    </row>
    <row r="106" spans="1:5" x14ac:dyDescent="0.25">
      <c r="A106" s="53"/>
      <c r="B106" s="60" t="s">
        <v>90</v>
      </c>
      <c r="C106" s="53"/>
      <c r="D106" s="53"/>
      <c r="E106" s="61"/>
    </row>
    <row r="107" spans="1:5" x14ac:dyDescent="0.25">
      <c r="A107" s="55">
        <f>A105+1</f>
        <v>84</v>
      </c>
      <c r="B107" s="97" t="s">
        <v>181</v>
      </c>
      <c r="C107" s="57" t="s">
        <v>102</v>
      </c>
      <c r="D107" s="58">
        <f>SUMIF(СВОД!$C$13:$C$482,B107,СВОД!$E$13:$E$482)*0.9</f>
        <v>62759.700000000004</v>
      </c>
      <c r="E107" s="59">
        <f t="shared" ref="E107" si="29">D107*1.2</f>
        <v>75311.64</v>
      </c>
    </row>
    <row r="108" spans="1:5" x14ac:dyDescent="0.25">
      <c r="A108" s="55">
        <f t="shared" ref="A108:A116" si="30">A107+1</f>
        <v>85</v>
      </c>
      <c r="B108" s="124" t="s">
        <v>337</v>
      </c>
      <c r="C108" s="57" t="s">
        <v>102</v>
      </c>
      <c r="D108" s="58">
        <f>SUMIF(СВОД!$C$13:$C$482,B108,СВОД!$E$13:$E$482)*0.9</f>
        <v>60120.9</v>
      </c>
      <c r="E108" s="59">
        <f t="shared" ref="E108:E116" si="31">D108*1.2</f>
        <v>72145.08</v>
      </c>
    </row>
    <row r="109" spans="1:5" x14ac:dyDescent="0.25">
      <c r="A109" s="55">
        <f t="shared" si="30"/>
        <v>86</v>
      </c>
      <c r="B109" s="124" t="s">
        <v>338</v>
      </c>
      <c r="C109" s="57" t="s">
        <v>102</v>
      </c>
      <c r="D109" s="58">
        <f>SUMIF(СВОД!$C$13:$C$482,B109,СВОД!$E$13:$E$482)*0.9</f>
        <v>44102.700000000004</v>
      </c>
      <c r="E109" s="59">
        <f t="shared" si="31"/>
        <v>52923.240000000005</v>
      </c>
    </row>
    <row r="110" spans="1:5" x14ac:dyDescent="0.25">
      <c r="A110" s="55">
        <f t="shared" si="30"/>
        <v>87</v>
      </c>
      <c r="B110" s="124" t="s">
        <v>339</v>
      </c>
      <c r="C110" s="57" t="s">
        <v>102</v>
      </c>
      <c r="D110" s="58">
        <f>SUMIF(СВОД!$C$13:$C$482,B110,СВОД!$E$13:$E$482)*0.9</f>
        <v>36909.9</v>
      </c>
      <c r="E110" s="59">
        <f t="shared" si="31"/>
        <v>44291.88</v>
      </c>
    </row>
    <row r="111" spans="1:5" x14ac:dyDescent="0.25">
      <c r="A111" s="55">
        <f t="shared" si="30"/>
        <v>88</v>
      </c>
      <c r="B111" s="124" t="s">
        <v>340</v>
      </c>
      <c r="C111" s="57" t="s">
        <v>102</v>
      </c>
      <c r="D111" s="58">
        <f>SUMIF(СВОД!$C$13:$C$482,B111,СВОД!$E$13:$E$482)*0.9</f>
        <v>29350.799999999999</v>
      </c>
      <c r="E111" s="59">
        <f t="shared" si="31"/>
        <v>35220.959999999999</v>
      </c>
    </row>
    <row r="112" spans="1:5" x14ac:dyDescent="0.25">
      <c r="A112" s="55">
        <f t="shared" si="30"/>
        <v>89</v>
      </c>
      <c r="B112" s="124" t="s">
        <v>341</v>
      </c>
      <c r="C112" s="57" t="s">
        <v>102</v>
      </c>
      <c r="D112" s="58">
        <f>SUMIF(СВОД!$C$13:$C$482,B112,СВОД!$E$13:$E$482)*0.9</f>
        <v>17471.7</v>
      </c>
      <c r="E112" s="59">
        <f t="shared" si="31"/>
        <v>20966.04</v>
      </c>
    </row>
    <row r="113" spans="1:5" x14ac:dyDescent="0.25">
      <c r="A113" s="55">
        <f t="shared" si="30"/>
        <v>90</v>
      </c>
      <c r="B113" s="124" t="s">
        <v>342</v>
      </c>
      <c r="C113" s="57" t="s">
        <v>102</v>
      </c>
      <c r="D113" s="58">
        <f>SUMIF(СВОД!$C$13:$C$482,B113,СВОД!$E$13:$E$482)*0.9</f>
        <v>15047.1</v>
      </c>
      <c r="E113" s="59">
        <f t="shared" si="31"/>
        <v>18056.52</v>
      </c>
    </row>
    <row r="114" spans="1:5" x14ac:dyDescent="0.25">
      <c r="A114" s="55">
        <f t="shared" si="30"/>
        <v>91</v>
      </c>
      <c r="B114" s="124" t="s">
        <v>343</v>
      </c>
      <c r="C114" s="57" t="s">
        <v>102</v>
      </c>
      <c r="D114" s="58">
        <f>SUMIF(СВОД!$C$13:$C$482,B114,СВОД!$E$13:$E$482)*0.9</f>
        <v>9612</v>
      </c>
      <c r="E114" s="59">
        <f t="shared" si="31"/>
        <v>11534.4</v>
      </c>
    </row>
    <row r="115" spans="1:5" x14ac:dyDescent="0.25">
      <c r="A115" s="55">
        <f t="shared" si="30"/>
        <v>92</v>
      </c>
      <c r="B115" s="124" t="s">
        <v>344</v>
      </c>
      <c r="C115" s="57" t="s">
        <v>102</v>
      </c>
      <c r="D115" s="58">
        <f>SUMIF(СВОД!$C$13:$C$482,B115,СВОД!$E$13:$E$482)*0.9</f>
        <v>7052.4000000000005</v>
      </c>
      <c r="E115" s="59">
        <f t="shared" si="31"/>
        <v>8462.880000000001</v>
      </c>
    </row>
    <row r="116" spans="1:5" x14ac:dyDescent="0.25">
      <c r="A116" s="55">
        <f t="shared" si="30"/>
        <v>93</v>
      </c>
      <c r="B116" s="124" t="s">
        <v>345</v>
      </c>
      <c r="C116" s="57" t="s">
        <v>102</v>
      </c>
      <c r="D116" s="58">
        <f>SUMIF(СВОД!$C$13:$C$482,B116,СВОД!$E$13:$E$482)*0.9</f>
        <v>3435.3</v>
      </c>
      <c r="E116" s="59">
        <f t="shared" si="31"/>
        <v>4122.3599999999997</v>
      </c>
    </row>
    <row r="117" spans="1:5" x14ac:dyDescent="0.25">
      <c r="A117" s="53"/>
      <c r="B117" s="60" t="s">
        <v>357</v>
      </c>
      <c r="C117" s="53"/>
      <c r="D117" s="53"/>
      <c r="E117" s="61"/>
    </row>
    <row r="118" spans="1:5" x14ac:dyDescent="0.25">
      <c r="A118" s="55">
        <f>A116+1</f>
        <v>94</v>
      </c>
      <c r="B118" s="97" t="s">
        <v>121</v>
      </c>
      <c r="C118" s="57" t="s">
        <v>102</v>
      </c>
      <c r="D118" s="58">
        <f>SUMIF(СВОД!$C$13:$C$482,B118,СВОД!$E$13:$E$482)*0.9</f>
        <v>457654.5</v>
      </c>
      <c r="E118" s="59">
        <f t="shared" si="24"/>
        <v>549185.4</v>
      </c>
    </row>
    <row r="119" spans="1:5" x14ac:dyDescent="0.25">
      <c r="A119" s="55">
        <f t="shared" ref="A119:A127" si="32">A118+1</f>
        <v>95</v>
      </c>
      <c r="B119" s="97" t="s">
        <v>122</v>
      </c>
      <c r="C119" s="57" t="s">
        <v>102</v>
      </c>
      <c r="D119" s="58">
        <f>SUMIF(СВОД!$C$13:$C$482,B119,СВОД!$E$13:$E$482)*0.9</f>
        <v>330009.3</v>
      </c>
      <c r="E119" s="59">
        <f t="shared" si="24"/>
        <v>396011.16</v>
      </c>
    </row>
    <row r="120" spans="1:5" x14ac:dyDescent="0.25">
      <c r="A120" s="55">
        <f t="shared" si="32"/>
        <v>96</v>
      </c>
      <c r="B120" s="97" t="s">
        <v>123</v>
      </c>
      <c r="C120" s="57" t="s">
        <v>102</v>
      </c>
      <c r="D120" s="58">
        <f>SUMIF(СВОД!$C$13:$C$482,B120,СВОД!$E$13:$E$482)*0.9</f>
        <v>286613.10000000003</v>
      </c>
      <c r="E120" s="59">
        <f t="shared" si="24"/>
        <v>343935.72000000003</v>
      </c>
    </row>
    <row r="121" spans="1:5" x14ac:dyDescent="0.25">
      <c r="A121" s="55">
        <f t="shared" si="32"/>
        <v>97</v>
      </c>
      <c r="B121" s="97" t="s">
        <v>124</v>
      </c>
      <c r="C121" s="57" t="s">
        <v>102</v>
      </c>
      <c r="D121" s="58">
        <f>SUMIF(СВОД!$C$13:$C$482,B121,СВОД!$E$13:$E$482)*0.9</f>
        <v>217299.6</v>
      </c>
      <c r="E121" s="59">
        <f t="shared" si="24"/>
        <v>260759.52</v>
      </c>
    </row>
    <row r="122" spans="1:5" x14ac:dyDescent="0.25">
      <c r="A122" s="55">
        <f t="shared" si="32"/>
        <v>98</v>
      </c>
      <c r="B122" s="97" t="s">
        <v>125</v>
      </c>
      <c r="C122" s="57" t="s">
        <v>102</v>
      </c>
      <c r="D122" s="58">
        <f>SUMIF(СВОД!$C$13:$C$482,B122,СВОД!$E$13:$E$482)*0.9</f>
        <v>157726.80000000002</v>
      </c>
      <c r="E122" s="59">
        <f t="shared" si="24"/>
        <v>189272.16</v>
      </c>
    </row>
    <row r="123" spans="1:5" x14ac:dyDescent="0.25">
      <c r="A123" s="55">
        <f t="shared" si="32"/>
        <v>99</v>
      </c>
      <c r="B123" s="97" t="s">
        <v>126</v>
      </c>
      <c r="C123" s="57" t="s">
        <v>102</v>
      </c>
      <c r="D123" s="58">
        <f>SUMIF(СВОД!$C$13:$C$482,B123,СВОД!$E$13:$E$482)*0.9</f>
        <v>120545.1</v>
      </c>
      <c r="E123" s="59">
        <f t="shared" si="24"/>
        <v>144654.12</v>
      </c>
    </row>
    <row r="124" spans="1:5" x14ac:dyDescent="0.25">
      <c r="A124" s="55">
        <f t="shared" si="32"/>
        <v>100</v>
      </c>
      <c r="B124" s="97" t="s">
        <v>127</v>
      </c>
      <c r="C124" s="57" t="s">
        <v>102</v>
      </c>
      <c r="D124" s="58">
        <f>SUMIF(СВОД!$C$13:$C$482,B124,СВОД!$E$13:$E$482)*0.9</f>
        <v>87996.6</v>
      </c>
      <c r="E124" s="59">
        <f t="shared" si="24"/>
        <v>105595.92</v>
      </c>
    </row>
    <row r="125" spans="1:5" x14ac:dyDescent="0.25">
      <c r="A125" s="55">
        <f>A124+1</f>
        <v>101</v>
      </c>
      <c r="B125" s="97" t="s">
        <v>128</v>
      </c>
      <c r="C125" s="57" t="s">
        <v>102</v>
      </c>
      <c r="D125" s="58">
        <f>SUMIF(СВОД!$C$13:$C$482,B125,СВОД!$E$13:$E$482)*0.9</f>
        <v>72218.7</v>
      </c>
      <c r="E125" s="59">
        <f t="shared" si="24"/>
        <v>86662.439999999988</v>
      </c>
    </row>
    <row r="126" spans="1:5" x14ac:dyDescent="0.25">
      <c r="A126" s="55">
        <f t="shared" si="32"/>
        <v>102</v>
      </c>
      <c r="B126" s="97" t="s">
        <v>183</v>
      </c>
      <c r="C126" s="57" t="s">
        <v>102</v>
      </c>
      <c r="D126" s="58">
        <f>SUMIF(СВОД!$C$13:$C$482,B126,СВОД!$E$13:$E$482)*0.9</f>
        <v>51475.5</v>
      </c>
      <c r="E126" s="59">
        <f t="shared" ref="E126" si="33">D126*1.2</f>
        <v>61770.6</v>
      </c>
    </row>
    <row r="127" spans="1:5" x14ac:dyDescent="0.25">
      <c r="A127" s="55">
        <f t="shared" si="32"/>
        <v>103</v>
      </c>
      <c r="B127" s="97" t="s">
        <v>423</v>
      </c>
      <c r="C127" s="57" t="s">
        <v>102</v>
      </c>
      <c r="D127" s="58">
        <f>SUMIF(СВОД!$C$13:$C$482,B127,СВОД!$E$13:$E$482)*0.9</f>
        <v>37161</v>
      </c>
      <c r="E127" s="59">
        <f t="shared" ref="E127" si="34">D127*1.2</f>
        <v>44593.2</v>
      </c>
    </row>
    <row r="128" spans="1:5" x14ac:dyDescent="0.25">
      <c r="A128" s="120"/>
      <c r="B128" s="121" t="s">
        <v>358</v>
      </c>
      <c r="C128" s="53"/>
      <c r="D128" s="53"/>
      <c r="E128" s="61"/>
    </row>
    <row r="129" spans="1:5" x14ac:dyDescent="0.25">
      <c r="A129" s="55">
        <f>A127+1</f>
        <v>104</v>
      </c>
      <c r="B129" s="124" t="s">
        <v>349</v>
      </c>
      <c r="C129" s="57" t="s">
        <v>102</v>
      </c>
      <c r="D129" s="58">
        <f>SUMIF(СВОД!$C$13:$C$482,B129,СВОД!$E$13:$E$482)*0.9</f>
        <v>158764.5</v>
      </c>
      <c r="E129" s="59">
        <f t="shared" ref="E129:E137" si="35">D129*1.2</f>
        <v>190517.4</v>
      </c>
    </row>
    <row r="130" spans="1:5" x14ac:dyDescent="0.25">
      <c r="A130" s="55">
        <f t="shared" ref="A130:A137" si="36">A129+1</f>
        <v>105</v>
      </c>
      <c r="B130" s="124" t="s">
        <v>350</v>
      </c>
      <c r="C130" s="57" t="s">
        <v>102</v>
      </c>
      <c r="D130" s="58">
        <f>SUMIF(СВОД!$C$13:$C$482,B130,СВОД!$E$13:$E$482)*0.9</f>
        <v>125420.40000000001</v>
      </c>
      <c r="E130" s="59">
        <f t="shared" si="35"/>
        <v>150504.48000000001</v>
      </c>
    </row>
    <row r="131" spans="1:5" x14ac:dyDescent="0.25">
      <c r="A131" s="55">
        <f t="shared" si="36"/>
        <v>106</v>
      </c>
      <c r="B131" s="124" t="s">
        <v>351</v>
      </c>
      <c r="C131" s="57" t="s">
        <v>102</v>
      </c>
      <c r="D131" s="58">
        <f>SUMIF(СВОД!$C$13:$C$482,B131,СВОД!$E$13:$E$482)*0.9</f>
        <v>109824.3</v>
      </c>
      <c r="E131" s="59">
        <f t="shared" si="35"/>
        <v>131789.16</v>
      </c>
    </row>
    <row r="132" spans="1:5" x14ac:dyDescent="0.25">
      <c r="A132" s="55">
        <f t="shared" si="36"/>
        <v>107</v>
      </c>
      <c r="B132" s="97" t="s">
        <v>240</v>
      </c>
      <c r="C132" s="57" t="s">
        <v>102</v>
      </c>
      <c r="D132" s="58">
        <f>SUMIF(СВОД!$C$13:$C$482,B132,СВОД!$E$13:$E$482)*0.9</f>
        <v>75074.400000000009</v>
      </c>
      <c r="E132" s="59">
        <f t="shared" si="35"/>
        <v>90089.280000000013</v>
      </c>
    </row>
    <row r="133" spans="1:5" x14ac:dyDescent="0.25">
      <c r="A133" s="55">
        <f t="shared" si="36"/>
        <v>108</v>
      </c>
      <c r="B133" s="97" t="s">
        <v>241</v>
      </c>
      <c r="C133" s="57" t="s">
        <v>102</v>
      </c>
      <c r="D133" s="58">
        <f>SUMIF(СВОД!$C$13:$C$482,B133,СВОД!$E$13:$E$482)*0.9</f>
        <v>66004.2</v>
      </c>
      <c r="E133" s="59">
        <f t="shared" si="35"/>
        <v>79205.039999999994</v>
      </c>
    </row>
    <row r="134" spans="1:5" x14ac:dyDescent="0.25">
      <c r="A134" s="55">
        <f t="shared" si="36"/>
        <v>109</v>
      </c>
      <c r="B134" s="97" t="s">
        <v>242</v>
      </c>
      <c r="C134" s="57" t="s">
        <v>102</v>
      </c>
      <c r="D134" s="58">
        <f>SUMIF(СВОД!$C$13:$C$482,B134,СВОД!$E$13:$E$482)*0.9</f>
        <v>68396.400000000009</v>
      </c>
      <c r="E134" s="59">
        <f t="shared" si="35"/>
        <v>82075.680000000008</v>
      </c>
    </row>
    <row r="135" spans="1:5" x14ac:dyDescent="0.25">
      <c r="A135" s="55">
        <f t="shared" si="36"/>
        <v>110</v>
      </c>
      <c r="B135" s="97" t="s">
        <v>243</v>
      </c>
      <c r="C135" s="57" t="s">
        <v>102</v>
      </c>
      <c r="D135" s="58">
        <f>SUMIF(СВОД!$C$13:$C$482,B135,СВОД!$E$13:$E$482)*0.9</f>
        <v>49064.4</v>
      </c>
      <c r="E135" s="59">
        <f t="shared" si="35"/>
        <v>58877.279999999999</v>
      </c>
    </row>
    <row r="136" spans="1:5" x14ac:dyDescent="0.25">
      <c r="A136" s="55">
        <f t="shared" si="36"/>
        <v>111</v>
      </c>
      <c r="B136" s="97" t="s">
        <v>244</v>
      </c>
      <c r="C136" s="57" t="s">
        <v>102</v>
      </c>
      <c r="D136" s="58">
        <f>SUMIF(СВОД!$C$13:$C$482,B136,СВОД!$E$13:$E$482)*0.9</f>
        <v>41003.1</v>
      </c>
      <c r="E136" s="59">
        <f t="shared" si="35"/>
        <v>49203.719999999994</v>
      </c>
    </row>
    <row r="137" spans="1:5" x14ac:dyDescent="0.25">
      <c r="A137" s="55">
        <f t="shared" si="36"/>
        <v>112</v>
      </c>
      <c r="B137" s="97" t="s">
        <v>460</v>
      </c>
      <c r="C137" s="57" t="s">
        <v>102</v>
      </c>
      <c r="D137" s="58">
        <f>SUMIF(СВОД!$C$13:$C$482,B137,СВОД!$E$13:$E$482)*0.9</f>
        <v>36483.300000000003</v>
      </c>
      <c r="E137" s="59">
        <f t="shared" si="35"/>
        <v>43779.96</v>
      </c>
    </row>
    <row r="138" spans="1:5" x14ac:dyDescent="0.25">
      <c r="A138" s="53"/>
      <c r="B138" s="60" t="s">
        <v>45</v>
      </c>
      <c r="C138" s="53"/>
      <c r="D138" s="53"/>
      <c r="E138" s="61"/>
    </row>
    <row r="139" spans="1:5" x14ac:dyDescent="0.25">
      <c r="A139" s="55">
        <f>A137+1</f>
        <v>113</v>
      </c>
      <c r="B139" s="97" t="s">
        <v>189</v>
      </c>
      <c r="C139" s="57" t="s">
        <v>102</v>
      </c>
      <c r="D139" s="58">
        <f>SUMIF(СВОД!$C$13:$C$482,B139,СВОД!$E$13:$E$482)*0.9</f>
        <v>13622.4</v>
      </c>
      <c r="E139" s="59">
        <f t="shared" ref="E139" si="37">D139*1.2</f>
        <v>16346.88</v>
      </c>
    </row>
    <row r="140" spans="1:5" x14ac:dyDescent="0.25">
      <c r="A140" s="55">
        <f>A139+1</f>
        <v>114</v>
      </c>
      <c r="B140" s="98" t="s">
        <v>435</v>
      </c>
      <c r="C140" s="57" t="s">
        <v>102</v>
      </c>
      <c r="D140" s="58">
        <f>SUMIF(СВОД!$C$13:$C$482,B140,СВОД!$E$13:$E$482)*0.9</f>
        <v>10570.5</v>
      </c>
      <c r="E140" s="59">
        <f t="shared" ref="E140:E144" si="38">D140*1.2</f>
        <v>12684.6</v>
      </c>
    </row>
    <row r="141" spans="1:5" x14ac:dyDescent="0.25">
      <c r="A141" s="55">
        <f t="shared" ref="A141:A149" si="39">A140+1</f>
        <v>115</v>
      </c>
      <c r="B141" s="98" t="s">
        <v>436</v>
      </c>
      <c r="C141" s="57" t="s">
        <v>102</v>
      </c>
      <c r="D141" s="58">
        <f>SUMIF(СВОД!$C$13:$C$482,B141,СВОД!$E$13:$E$482)*0.9</f>
        <v>9716.4</v>
      </c>
      <c r="E141" s="59">
        <f t="shared" si="38"/>
        <v>11659.679999999998</v>
      </c>
    </row>
    <row r="142" spans="1:5" x14ac:dyDescent="0.25">
      <c r="A142" s="55">
        <f t="shared" si="39"/>
        <v>116</v>
      </c>
      <c r="B142" s="98" t="s">
        <v>437</v>
      </c>
      <c r="C142" s="57" t="s">
        <v>102</v>
      </c>
      <c r="D142" s="58">
        <f>SUMIF(СВОД!$C$13:$C$482,B142,СВОД!$E$13:$E$482)*0.9</f>
        <v>8499.6</v>
      </c>
      <c r="E142" s="59">
        <f t="shared" si="38"/>
        <v>10199.52</v>
      </c>
    </row>
    <row r="143" spans="1:5" x14ac:dyDescent="0.25">
      <c r="A143" s="55">
        <f t="shared" si="39"/>
        <v>117</v>
      </c>
      <c r="B143" s="98" t="s">
        <v>438</v>
      </c>
      <c r="C143" s="57" t="s">
        <v>102</v>
      </c>
      <c r="D143" s="58">
        <f>SUMIF(СВОД!$C$13:$C$482,B143,СВОД!$E$13:$E$482)*0.9</f>
        <v>7627.5</v>
      </c>
      <c r="E143" s="59">
        <f t="shared" si="38"/>
        <v>9153</v>
      </c>
    </row>
    <row r="144" spans="1:5" x14ac:dyDescent="0.25">
      <c r="A144" s="55">
        <f t="shared" si="39"/>
        <v>118</v>
      </c>
      <c r="B144" s="97" t="s">
        <v>36</v>
      </c>
      <c r="C144" s="57" t="s">
        <v>102</v>
      </c>
      <c r="D144" s="58">
        <f>SUMIF(СВОД!$C$13:$C$482,B144,СВОД!$E$13:$E$482)*0.9</f>
        <v>7218.9000000000005</v>
      </c>
      <c r="E144" s="59">
        <f t="shared" si="38"/>
        <v>8662.68</v>
      </c>
    </row>
    <row r="145" spans="1:5" x14ac:dyDescent="0.25">
      <c r="A145" s="55">
        <f t="shared" si="39"/>
        <v>119</v>
      </c>
      <c r="B145" s="97" t="s">
        <v>37</v>
      </c>
      <c r="C145" s="57" t="s">
        <v>102</v>
      </c>
      <c r="D145" s="58">
        <f>SUMIF(СВОД!$C$13:$C$482,B145,СВОД!$E$13:$E$482)*0.9</f>
        <v>6904.8</v>
      </c>
      <c r="E145" s="59">
        <f t="shared" si="1"/>
        <v>8285.76</v>
      </c>
    </row>
    <row r="146" spans="1:5" x14ac:dyDescent="0.25">
      <c r="A146" s="55">
        <f t="shared" si="39"/>
        <v>120</v>
      </c>
      <c r="B146" s="97" t="s">
        <v>38</v>
      </c>
      <c r="C146" s="57" t="s">
        <v>102</v>
      </c>
      <c r="D146" s="58">
        <f>SUMIF(СВОД!$C$13:$C$482,B146,СВОД!$E$13:$E$482)*0.9</f>
        <v>6278.4000000000005</v>
      </c>
      <c r="E146" s="59">
        <f t="shared" si="1"/>
        <v>7534.08</v>
      </c>
    </row>
    <row r="147" spans="1:5" x14ac:dyDescent="0.25">
      <c r="A147" s="55">
        <f t="shared" si="39"/>
        <v>121</v>
      </c>
      <c r="B147" s="97" t="s">
        <v>88</v>
      </c>
      <c r="C147" s="57" t="s">
        <v>102</v>
      </c>
      <c r="D147" s="58">
        <f>SUMIF(СВОД!$C$13:$C$482,B147,СВОД!$E$13:$E$482)*0.9</f>
        <v>6137.1</v>
      </c>
      <c r="E147" s="59">
        <f t="shared" si="1"/>
        <v>7364.52</v>
      </c>
    </row>
    <row r="148" spans="1:5" x14ac:dyDescent="0.25">
      <c r="A148" s="55">
        <f t="shared" si="39"/>
        <v>122</v>
      </c>
      <c r="B148" s="97" t="s">
        <v>190</v>
      </c>
      <c r="C148" s="57" t="s">
        <v>102</v>
      </c>
      <c r="D148" s="58">
        <f>SUMIF(СВОД!$C$13:$C$482,B148,СВОД!$E$13:$E$482)*0.9</f>
        <v>6016.5</v>
      </c>
      <c r="E148" s="59">
        <f t="shared" ref="E148:E149" si="40">D148*1.2</f>
        <v>7219.8</v>
      </c>
    </row>
    <row r="149" spans="1:5" x14ac:dyDescent="0.25">
      <c r="A149" s="55">
        <f t="shared" si="39"/>
        <v>123</v>
      </c>
      <c r="B149" s="97" t="s">
        <v>191</v>
      </c>
      <c r="C149" s="57" t="s">
        <v>102</v>
      </c>
      <c r="D149" s="58">
        <f>SUMIF(СВОД!$C$13:$C$482,B149,СВОД!$E$13:$E$482)*0.9</f>
        <v>5949.9000000000005</v>
      </c>
      <c r="E149" s="59">
        <f t="shared" si="40"/>
        <v>7139.88</v>
      </c>
    </row>
    <row r="150" spans="1:5" x14ac:dyDescent="0.25">
      <c r="A150" s="116" t="s">
        <v>502</v>
      </c>
      <c r="B150" s="116"/>
      <c r="C150" s="116"/>
      <c r="D150" s="116"/>
      <c r="E150" s="116"/>
    </row>
    <row r="151" spans="1:5" x14ac:dyDescent="0.25">
      <c r="A151" s="111">
        <f>A149+1</f>
        <v>124</v>
      </c>
      <c r="B151" s="127" t="s">
        <v>503</v>
      </c>
      <c r="C151" s="113" t="s">
        <v>102</v>
      </c>
      <c r="D151" s="58">
        <f>SUMIF(СВОД!$C$13:$C$482,B151,СВОД!$E$13:$E$482)*0.9</f>
        <v>7065.9000000000005</v>
      </c>
      <c r="E151" s="114">
        <f t="shared" ref="E151:E160" si="41">D151*1.2</f>
        <v>8479.08</v>
      </c>
    </row>
    <row r="152" spans="1:5" x14ac:dyDescent="0.25">
      <c r="A152" s="111">
        <f>A151+1</f>
        <v>125</v>
      </c>
      <c r="B152" s="127" t="s">
        <v>504</v>
      </c>
      <c r="C152" s="113" t="s">
        <v>102</v>
      </c>
      <c r="D152" s="58">
        <f>SUMIF(СВОД!$C$13:$C$482,B152,СВОД!$E$13:$E$482)*0.9</f>
        <v>6489</v>
      </c>
      <c r="E152" s="114">
        <f t="shared" si="41"/>
        <v>7786.7999999999993</v>
      </c>
    </row>
    <row r="153" spans="1:5" x14ac:dyDescent="0.25">
      <c r="A153" s="111">
        <f t="shared" ref="A153:A160" si="42">A152+1</f>
        <v>126</v>
      </c>
      <c r="B153" s="127" t="s">
        <v>505</v>
      </c>
      <c r="C153" s="113" t="s">
        <v>102</v>
      </c>
      <c r="D153" s="58">
        <f>SUMIF(СВОД!$C$13:$C$482,B153,СВОД!$E$13:$E$482)*0.9</f>
        <v>6350.4000000000005</v>
      </c>
      <c r="E153" s="114">
        <f t="shared" si="41"/>
        <v>7620.4800000000005</v>
      </c>
    </row>
    <row r="154" spans="1:5" x14ac:dyDescent="0.25">
      <c r="A154" s="111">
        <f t="shared" si="42"/>
        <v>127</v>
      </c>
      <c r="B154" s="127" t="s">
        <v>506</v>
      </c>
      <c r="C154" s="113" t="s">
        <v>102</v>
      </c>
      <c r="D154" s="58">
        <f>SUMIF(СВОД!$C$13:$C$482,B154,СВОД!$E$13:$E$482)*0.9</f>
        <v>5337.9000000000005</v>
      </c>
      <c r="E154" s="114">
        <f t="shared" si="41"/>
        <v>6405.4800000000005</v>
      </c>
    </row>
    <row r="155" spans="1:5" x14ac:dyDescent="0.25">
      <c r="A155" s="111">
        <f t="shared" si="42"/>
        <v>128</v>
      </c>
      <c r="B155" s="128" t="s">
        <v>507</v>
      </c>
      <c r="C155" s="113" t="s">
        <v>102</v>
      </c>
      <c r="D155" s="58">
        <f>SUMIF(СВОД!$C$13:$C$482,B155,СВОД!$E$13:$E$482)*0.9</f>
        <v>5048.1000000000004</v>
      </c>
      <c r="E155" s="114">
        <f t="shared" si="41"/>
        <v>6057.72</v>
      </c>
    </row>
    <row r="156" spans="1:5" x14ac:dyDescent="0.25">
      <c r="A156" s="111">
        <f t="shared" si="42"/>
        <v>129</v>
      </c>
      <c r="B156" s="128" t="s">
        <v>508</v>
      </c>
      <c r="C156" s="113" t="s">
        <v>102</v>
      </c>
      <c r="D156" s="58">
        <f>SUMIF(СВОД!$C$13:$C$482,B156,СВОД!$E$13:$E$482)*0.9</f>
        <v>4351.5</v>
      </c>
      <c r="E156" s="114">
        <f t="shared" si="41"/>
        <v>5221.8</v>
      </c>
    </row>
    <row r="157" spans="1:5" x14ac:dyDescent="0.25">
      <c r="A157" s="111">
        <f t="shared" si="42"/>
        <v>130</v>
      </c>
      <c r="B157" s="128" t="s">
        <v>509</v>
      </c>
      <c r="C157" s="113" t="s">
        <v>102</v>
      </c>
      <c r="D157" s="58">
        <f>SUMIF(СВОД!$C$13:$C$482,B157,СВОД!$E$13:$E$482)*0.9</f>
        <v>3896.1</v>
      </c>
      <c r="E157" s="114">
        <f t="shared" si="41"/>
        <v>4675.32</v>
      </c>
    </row>
    <row r="158" spans="1:5" x14ac:dyDescent="0.25">
      <c r="A158" s="111">
        <f t="shared" si="42"/>
        <v>131</v>
      </c>
      <c r="B158" s="128" t="s">
        <v>510</v>
      </c>
      <c r="C158" s="113" t="s">
        <v>102</v>
      </c>
      <c r="D158" s="58">
        <f>SUMIF(СВОД!$C$13:$C$482,B158,СВОД!$E$13:$E$482)*0.9</f>
        <v>3650.4</v>
      </c>
      <c r="E158" s="114">
        <f t="shared" si="41"/>
        <v>4380.4799999999996</v>
      </c>
    </row>
    <row r="159" spans="1:5" x14ac:dyDescent="0.25">
      <c r="A159" s="111">
        <f t="shared" si="42"/>
        <v>132</v>
      </c>
      <c r="B159" s="128" t="s">
        <v>517</v>
      </c>
      <c r="C159" s="113" t="s">
        <v>102</v>
      </c>
      <c r="D159" s="58">
        <f>SUMIF(СВОД!$C$13:$C$482,B159,СВОД!$E$13:$E$482)*0.9</f>
        <v>3179.7000000000003</v>
      </c>
      <c r="E159" s="114">
        <f t="shared" si="41"/>
        <v>3815.6400000000003</v>
      </c>
    </row>
    <row r="160" spans="1:5" x14ac:dyDescent="0.25">
      <c r="A160" s="111">
        <f t="shared" si="42"/>
        <v>133</v>
      </c>
      <c r="B160" s="128" t="s">
        <v>518</v>
      </c>
      <c r="C160" s="113" t="s">
        <v>102</v>
      </c>
      <c r="D160" s="58">
        <f>SUMIF(СВОД!$C$13:$C$482,B160,СВОД!$E$13:$E$482)*0.9</f>
        <v>2929.5</v>
      </c>
      <c r="E160" s="114">
        <f t="shared" si="41"/>
        <v>3515.4</v>
      </c>
    </row>
    <row r="161" spans="1:5" x14ac:dyDescent="0.25">
      <c r="A161" s="53"/>
      <c r="B161" s="60" t="s">
        <v>51</v>
      </c>
      <c r="C161" s="53"/>
      <c r="D161" s="53"/>
      <c r="E161" s="61"/>
    </row>
    <row r="162" spans="1:5" x14ac:dyDescent="0.25">
      <c r="A162" s="55">
        <f>A160+1</f>
        <v>134</v>
      </c>
      <c r="B162" s="97" t="s">
        <v>31</v>
      </c>
      <c r="C162" s="57" t="s">
        <v>102</v>
      </c>
      <c r="D162" s="58">
        <f>SUMIF(СВОД!$C$13:$C$482,B162,СВОД!$E$13:$E$482)*0.9</f>
        <v>61317.9</v>
      </c>
      <c r="E162" s="59">
        <f t="shared" ref="E162:E165" si="43">D162*1.2</f>
        <v>73581.48</v>
      </c>
    </row>
    <row r="163" spans="1:5" x14ac:dyDescent="0.25">
      <c r="A163" s="55">
        <f t="shared" ref="A163:A165" si="44">A162+1</f>
        <v>135</v>
      </c>
      <c r="B163" s="97" t="s">
        <v>87</v>
      </c>
      <c r="C163" s="57" t="s">
        <v>102</v>
      </c>
      <c r="D163" s="58">
        <f>SUMIF(СВОД!$C$13:$C$482,B163,СВОД!$E$13:$E$482)*0.9</f>
        <v>60765.3</v>
      </c>
      <c r="E163" s="59">
        <f t="shared" ref="E163" si="45">D163*1.2</f>
        <v>72918.36</v>
      </c>
    </row>
    <row r="164" spans="1:5" x14ac:dyDescent="0.25">
      <c r="A164" s="55">
        <f>A163+1</f>
        <v>136</v>
      </c>
      <c r="B164" s="97" t="s">
        <v>32</v>
      </c>
      <c r="C164" s="57" t="s">
        <v>102</v>
      </c>
      <c r="D164" s="58">
        <f>SUMIF(СВОД!$C$13:$C$482,B164,СВОД!$E$13:$E$482)*0.9</f>
        <v>54052.200000000004</v>
      </c>
      <c r="E164" s="59">
        <f t="shared" si="43"/>
        <v>64862.64</v>
      </c>
    </row>
    <row r="165" spans="1:5" x14ac:dyDescent="0.25">
      <c r="A165" s="55">
        <f t="shared" si="44"/>
        <v>137</v>
      </c>
      <c r="B165" s="97" t="s">
        <v>34</v>
      </c>
      <c r="C165" s="57" t="s">
        <v>102</v>
      </c>
      <c r="D165" s="58">
        <f>SUMIF(СВОД!$C$13:$C$482,B165,СВОД!$E$13:$E$482)*0.9</f>
        <v>39465</v>
      </c>
      <c r="E165" s="59">
        <f t="shared" si="43"/>
        <v>47358</v>
      </c>
    </row>
    <row r="166" spans="1:5" x14ac:dyDescent="0.25">
      <c r="A166" s="53"/>
      <c r="B166" s="60" t="s">
        <v>46</v>
      </c>
      <c r="C166" s="53"/>
      <c r="D166" s="53"/>
      <c r="E166" s="61"/>
    </row>
    <row r="167" spans="1:5" x14ac:dyDescent="0.25">
      <c r="A167" s="55">
        <f>A165+1</f>
        <v>138</v>
      </c>
      <c r="B167" s="97" t="s">
        <v>22</v>
      </c>
      <c r="C167" s="57" t="s">
        <v>102</v>
      </c>
      <c r="D167" s="58">
        <f>SUMIF(СВОД!$C$13:$C$482,B167,СВОД!$E$13:$E$482)*0.9</f>
        <v>10153.800000000001</v>
      </c>
      <c r="E167" s="59">
        <f t="shared" ref="E167" si="46">D167*1.2</f>
        <v>12184.560000000001</v>
      </c>
    </row>
    <row r="168" spans="1:5" x14ac:dyDescent="0.25">
      <c r="A168" s="55">
        <f t="shared" ref="A168:A169" si="47">A167+1</f>
        <v>139</v>
      </c>
      <c r="B168" s="97" t="s">
        <v>24</v>
      </c>
      <c r="C168" s="57" t="s">
        <v>102</v>
      </c>
      <c r="D168" s="58">
        <f>SUMIF(СВОД!$C$13:$C$482,B168,СВОД!$E$13:$E$482)*0.9</f>
        <v>3696.3</v>
      </c>
      <c r="E168" s="59">
        <f>D168*1.2</f>
        <v>4435.5600000000004</v>
      </c>
    </row>
    <row r="169" spans="1:5" x14ac:dyDescent="0.25">
      <c r="A169" s="55">
        <f t="shared" si="47"/>
        <v>140</v>
      </c>
      <c r="B169" s="97" t="s">
        <v>23</v>
      </c>
      <c r="C169" s="57" t="s">
        <v>102</v>
      </c>
      <c r="D169" s="58">
        <f>SUMIF(СВОД!$C$13:$C$482,B169,СВОД!$E$13:$E$482)*0.9</f>
        <v>2151.9</v>
      </c>
      <c r="E169" s="59">
        <f>D169*1.2</f>
        <v>2582.2800000000002</v>
      </c>
    </row>
    <row r="170" spans="1:5" x14ac:dyDescent="0.25">
      <c r="A170" s="53"/>
      <c r="B170" s="60" t="s">
        <v>47</v>
      </c>
      <c r="C170" s="53"/>
      <c r="D170" s="53"/>
      <c r="E170" s="61"/>
    </row>
    <row r="171" spans="1:5" x14ac:dyDescent="0.25">
      <c r="A171" s="55">
        <f>A169+1</f>
        <v>141</v>
      </c>
      <c r="B171" s="97" t="s">
        <v>21</v>
      </c>
      <c r="C171" s="57" t="s">
        <v>101</v>
      </c>
      <c r="D171" s="58">
        <f>SUMIF(СВОД!$C$13:$C$482,B171,СВОД!$E$13:$E$482)*0.9</f>
        <v>70.2</v>
      </c>
      <c r="E171" s="59">
        <f>D171*1.2</f>
        <v>84.24</v>
      </c>
    </row>
    <row r="172" spans="1:5" x14ac:dyDescent="0.25">
      <c r="A172" s="55">
        <f t="shared" ref="A172" si="48">A171+1</f>
        <v>142</v>
      </c>
      <c r="B172" s="97" t="s">
        <v>84</v>
      </c>
      <c r="C172" s="57" t="s">
        <v>101</v>
      </c>
      <c r="D172" s="58">
        <f>SUMIF(СВОД!$C$13:$C$482,B172,СВОД!$E$13:$E$482)*0.9</f>
        <v>62.1</v>
      </c>
      <c r="E172" s="59">
        <f>D172*1.2</f>
        <v>74.52</v>
      </c>
    </row>
    <row r="173" spans="1:5" x14ac:dyDescent="0.25">
      <c r="A173" s="53"/>
      <c r="B173" s="60" t="s">
        <v>107</v>
      </c>
      <c r="C173" s="53"/>
      <c r="D173" s="53"/>
      <c r="E173" s="61"/>
    </row>
    <row r="174" spans="1:5" x14ac:dyDescent="0.25">
      <c r="A174" s="55">
        <f>A172+1</f>
        <v>143</v>
      </c>
      <c r="B174" s="97" t="s">
        <v>108</v>
      </c>
      <c r="C174" s="57" t="s">
        <v>102</v>
      </c>
      <c r="D174" s="58">
        <f>SUMIF(СВОД!$C$13:$C$482,B174,СВОД!$E$13:$E$482)*0.9</f>
        <v>2894.4</v>
      </c>
      <c r="E174" s="59">
        <f t="shared" ref="E174:E175" si="49">D174*1.2</f>
        <v>3473.28</v>
      </c>
    </row>
    <row r="175" spans="1:5" x14ac:dyDescent="0.25">
      <c r="A175" s="55">
        <f t="shared" ref="A175" si="50">A174+1</f>
        <v>144</v>
      </c>
      <c r="B175" s="97" t="s">
        <v>109</v>
      </c>
      <c r="C175" s="57" t="s">
        <v>102</v>
      </c>
      <c r="D175" s="58">
        <f>SUMIF(СВОД!$C$13:$C$482,B175,СВОД!$E$13:$E$482)*0.9</f>
        <v>297.90000000000003</v>
      </c>
      <c r="E175" s="59">
        <f t="shared" si="49"/>
        <v>357.48</v>
      </c>
    </row>
    <row r="176" spans="1:5" x14ac:dyDescent="0.25">
      <c r="A176" s="53"/>
      <c r="B176" s="60" t="s">
        <v>153</v>
      </c>
      <c r="C176" s="53"/>
      <c r="D176" s="53"/>
      <c r="E176" s="61"/>
    </row>
    <row r="177" spans="1:5" s="3" customFormat="1" ht="15.75" x14ac:dyDescent="0.25">
      <c r="A177" s="55">
        <f>A175+1</f>
        <v>145</v>
      </c>
      <c r="B177" s="97" t="s">
        <v>137</v>
      </c>
      <c r="C177" s="57" t="s">
        <v>102</v>
      </c>
      <c r="D177" s="58">
        <f>SUMIF(СВОД!$C$13:$C$482,B177,СВОД!$E$13:$E$482)*0.9</f>
        <v>8429.4</v>
      </c>
      <c r="E177" s="59">
        <f t="shared" ref="E177:E184" si="51">D177*1.2</f>
        <v>10115.279999999999</v>
      </c>
    </row>
    <row r="178" spans="1:5" s="3" customFormat="1" ht="15.75" x14ac:dyDescent="0.25">
      <c r="A178" s="55">
        <f t="shared" ref="A178:A186" si="52">A177+1</f>
        <v>146</v>
      </c>
      <c r="B178" s="97" t="s">
        <v>138</v>
      </c>
      <c r="C178" s="57" t="s">
        <v>102</v>
      </c>
      <c r="D178" s="58">
        <f>SUMIF(СВОД!$C$13:$C$482,B178,СВОД!$E$13:$E$482)*0.9</f>
        <v>7697.7</v>
      </c>
      <c r="E178" s="59">
        <f t="shared" si="51"/>
        <v>9237.24</v>
      </c>
    </row>
    <row r="179" spans="1:5" x14ac:dyDescent="0.25">
      <c r="A179" s="55">
        <f t="shared" si="52"/>
        <v>147</v>
      </c>
      <c r="B179" s="97" t="s">
        <v>139</v>
      </c>
      <c r="C179" s="57" t="s">
        <v>102</v>
      </c>
      <c r="D179" s="58">
        <f>SUMIF(СВОД!$C$13:$C$482,B179,СВОД!$E$13:$E$482)*0.9</f>
        <v>6709.5</v>
      </c>
      <c r="E179" s="59">
        <f t="shared" si="51"/>
        <v>8051.4</v>
      </c>
    </row>
    <row r="180" spans="1:5" x14ac:dyDescent="0.25">
      <c r="A180" s="55">
        <f t="shared" si="52"/>
        <v>148</v>
      </c>
      <c r="B180" s="97" t="s">
        <v>140</v>
      </c>
      <c r="C180" s="57" t="s">
        <v>102</v>
      </c>
      <c r="D180" s="58">
        <f>SUMIF(СВОД!$C$13:$C$482,B180,СВОД!$E$13:$E$482)*0.9</f>
        <v>5613.3</v>
      </c>
      <c r="E180" s="59">
        <f t="shared" si="51"/>
        <v>6735.96</v>
      </c>
    </row>
    <row r="181" spans="1:5" x14ac:dyDescent="0.25">
      <c r="A181" s="55">
        <f t="shared" si="52"/>
        <v>149</v>
      </c>
      <c r="B181" s="97" t="s">
        <v>141</v>
      </c>
      <c r="C181" s="57" t="s">
        <v>102</v>
      </c>
      <c r="D181" s="58">
        <f>SUMIF(СВОД!$C$13:$C$482,B181,СВОД!$E$13:$E$482)*0.9</f>
        <v>4653</v>
      </c>
      <c r="E181" s="59">
        <f t="shared" si="51"/>
        <v>5583.5999999999995</v>
      </c>
    </row>
    <row r="182" spans="1:5" x14ac:dyDescent="0.25">
      <c r="A182" s="55">
        <f t="shared" si="52"/>
        <v>150</v>
      </c>
      <c r="B182" s="97" t="s">
        <v>142</v>
      </c>
      <c r="C182" s="57" t="s">
        <v>102</v>
      </c>
      <c r="D182" s="58">
        <f>SUMIF(СВОД!$C$13:$C$482,B182,СВОД!$E$13:$E$482)*0.9</f>
        <v>3747.6</v>
      </c>
      <c r="E182" s="59">
        <f t="shared" si="51"/>
        <v>4497.12</v>
      </c>
    </row>
    <row r="183" spans="1:5" x14ac:dyDescent="0.25">
      <c r="A183" s="55">
        <f t="shared" si="52"/>
        <v>151</v>
      </c>
      <c r="B183" s="97" t="s">
        <v>143</v>
      </c>
      <c r="C183" s="57" t="s">
        <v>102</v>
      </c>
      <c r="D183" s="58">
        <f>SUMIF(СВОД!$C$13:$C$482,B183,СВОД!$E$13:$E$482)*0.9</f>
        <v>2896.2000000000003</v>
      </c>
      <c r="E183" s="59">
        <f t="shared" si="51"/>
        <v>3475.44</v>
      </c>
    </row>
    <row r="184" spans="1:5" x14ac:dyDescent="0.25">
      <c r="A184" s="55">
        <f t="shared" si="52"/>
        <v>152</v>
      </c>
      <c r="B184" s="97" t="s">
        <v>144</v>
      </c>
      <c r="C184" s="57" t="s">
        <v>102</v>
      </c>
      <c r="D184" s="58">
        <f>SUMIF(СВОД!$C$13:$C$482,B184,СВОД!$E$13:$E$482)*0.9</f>
        <v>2346.3000000000002</v>
      </c>
      <c r="E184" s="59">
        <f t="shared" si="51"/>
        <v>2815.56</v>
      </c>
    </row>
    <row r="185" spans="1:5" x14ac:dyDescent="0.25">
      <c r="A185" s="55">
        <f t="shared" si="52"/>
        <v>153</v>
      </c>
      <c r="B185" s="97" t="s">
        <v>185</v>
      </c>
      <c r="C185" s="57" t="s">
        <v>102</v>
      </c>
      <c r="D185" s="58">
        <f>SUMIF(СВОД!$C$13:$C$482,B185,СВОД!$E$13:$E$482)*0.9</f>
        <v>1992.6000000000001</v>
      </c>
      <c r="E185" s="59">
        <f t="shared" ref="E185" si="53">D185*1.2</f>
        <v>2391.12</v>
      </c>
    </row>
    <row r="186" spans="1:5" x14ac:dyDescent="0.25">
      <c r="A186" s="55">
        <f t="shared" si="52"/>
        <v>154</v>
      </c>
      <c r="B186" s="97" t="s">
        <v>424</v>
      </c>
      <c r="C186" s="57" t="s">
        <v>102</v>
      </c>
      <c r="D186" s="58">
        <f>SUMIF(СВОД!$C$13:$C$482,B186,СВОД!$E$13:$E$482)*0.9</f>
        <v>1613.7</v>
      </c>
      <c r="E186" s="59">
        <f t="shared" ref="E186" si="54">D186*1.2</f>
        <v>1936.44</v>
      </c>
    </row>
    <row r="187" spans="1:5" x14ac:dyDescent="0.25">
      <c r="A187" s="53"/>
      <c r="B187" s="60" t="s">
        <v>154</v>
      </c>
      <c r="C187" s="53"/>
      <c r="D187" s="53"/>
      <c r="E187" s="61"/>
    </row>
    <row r="188" spans="1:5" ht="27" x14ac:dyDescent="0.25">
      <c r="A188" s="55">
        <f>A186+1</f>
        <v>155</v>
      </c>
      <c r="B188" s="97" t="s">
        <v>472</v>
      </c>
      <c r="C188" s="57" t="s">
        <v>102</v>
      </c>
      <c r="D188" s="58">
        <f>SUMIF(СВОД!$C$13:$C$482,B188,СВОД!$E$13:$E$482)*0.9</f>
        <v>382896.9</v>
      </c>
      <c r="E188" s="59">
        <f t="shared" ref="E188:E191" si="55">D188*1.2</f>
        <v>459476.28</v>
      </c>
    </row>
    <row r="189" spans="1:5" ht="27" x14ac:dyDescent="0.25">
      <c r="A189" s="55">
        <f t="shared" ref="A189:A191" si="56">A188+1</f>
        <v>156</v>
      </c>
      <c r="B189" s="97" t="s">
        <v>473</v>
      </c>
      <c r="C189" s="57" t="s">
        <v>102</v>
      </c>
      <c r="D189" s="58">
        <f>SUMIF(СВОД!$C$13:$C$482,B189,СВОД!$E$13:$E$482)*0.9</f>
        <v>418316.4</v>
      </c>
      <c r="E189" s="59">
        <f t="shared" si="55"/>
        <v>501979.68</v>
      </c>
    </row>
    <row r="190" spans="1:5" x14ac:dyDescent="0.25">
      <c r="A190" s="55">
        <f t="shared" si="56"/>
        <v>157</v>
      </c>
      <c r="B190" s="97" t="s">
        <v>155</v>
      </c>
      <c r="C190" s="57" t="s">
        <v>102</v>
      </c>
      <c r="D190" s="58">
        <f>SUMIF(СВОД!$C$13:$C$482,B190,СВОД!$E$13:$E$482)*0.9</f>
        <v>496683</v>
      </c>
      <c r="E190" s="59">
        <f t="shared" si="55"/>
        <v>596019.6</v>
      </c>
    </row>
    <row r="191" spans="1:5" x14ac:dyDescent="0.25">
      <c r="A191" s="55">
        <f t="shared" si="56"/>
        <v>158</v>
      </c>
      <c r="B191" s="97" t="s">
        <v>156</v>
      </c>
      <c r="C191" s="57" t="s">
        <v>102</v>
      </c>
      <c r="D191" s="58">
        <f>SUMIF(СВОД!$C$13:$C$482,B191,СВОД!$E$13:$E$482)*0.9</f>
        <v>553131</v>
      </c>
      <c r="E191" s="59">
        <f t="shared" si="55"/>
        <v>663757.19999999995</v>
      </c>
    </row>
    <row r="192" spans="1:5" ht="9.75" customHeight="1" x14ac:dyDescent="0.25">
      <c r="A192" s="45"/>
      <c r="B192" s="126"/>
      <c r="C192" s="107"/>
      <c r="D192" s="108"/>
      <c r="E192" s="109"/>
    </row>
    <row r="193" spans="1:5" x14ac:dyDescent="0.25">
      <c r="A193" s="110" t="s">
        <v>293</v>
      </c>
      <c r="B193" s="47"/>
      <c r="C193" s="45"/>
      <c r="D193" s="45"/>
      <c r="E193" s="45"/>
    </row>
    <row r="194" spans="1:5" x14ac:dyDescent="0.25">
      <c r="A194" s="45" t="s">
        <v>194</v>
      </c>
      <c r="B194" s="110" t="s">
        <v>195</v>
      </c>
      <c r="C194" s="45"/>
      <c r="D194" s="45"/>
      <c r="E194" s="45"/>
    </row>
    <row r="195" spans="1:5" x14ac:dyDescent="0.25">
      <c r="A195" s="45" t="s">
        <v>197</v>
      </c>
      <c r="B195" s="110" t="s">
        <v>198</v>
      </c>
      <c r="C195" s="45"/>
      <c r="D195" s="45"/>
      <c r="E195" s="45"/>
    </row>
    <row r="196" spans="1:5" x14ac:dyDescent="0.25">
      <c r="A196" s="45" t="s">
        <v>200</v>
      </c>
      <c r="B196" s="110" t="s">
        <v>361</v>
      </c>
      <c r="C196" s="45"/>
      <c r="D196" s="45"/>
      <c r="E196" s="45"/>
    </row>
    <row r="197" spans="1:5" x14ac:dyDescent="0.25">
      <c r="A197" s="45"/>
      <c r="B197" s="94"/>
      <c r="C197" s="45"/>
      <c r="D197" s="45"/>
      <c r="E197" s="45"/>
    </row>
    <row r="198" spans="1:5" x14ac:dyDescent="0.25">
      <c r="A198" s="45"/>
      <c r="B198" s="94"/>
      <c r="C198" s="45"/>
      <c r="D198" s="45"/>
      <c r="E198" s="45"/>
    </row>
    <row r="199" spans="1:5" x14ac:dyDescent="0.25">
      <c r="A199" s="45"/>
      <c r="B199" s="94"/>
      <c r="C199" s="45"/>
      <c r="D199" s="45"/>
      <c r="E199" s="45"/>
    </row>
    <row r="200" spans="1:5" x14ac:dyDescent="0.25">
      <c r="A200" s="45"/>
      <c r="B200" s="94"/>
      <c r="C200" s="45"/>
      <c r="D200" s="45"/>
      <c r="E200" s="45"/>
    </row>
    <row r="201" spans="1:5" x14ac:dyDescent="0.25">
      <c r="A201" s="45"/>
      <c r="B201" s="94"/>
      <c r="C201" s="45"/>
      <c r="D201" s="45"/>
      <c r="E201" s="45"/>
    </row>
    <row r="202" spans="1:5" x14ac:dyDescent="0.25">
      <c r="A202" s="45"/>
      <c r="B202" s="94"/>
      <c r="C202" s="45"/>
      <c r="D202" s="45"/>
      <c r="E202" s="45"/>
    </row>
    <row r="203" spans="1:5" ht="2.25" customHeight="1" x14ac:dyDescent="0.25">
      <c r="A203" s="45"/>
      <c r="B203" s="94"/>
      <c r="C203" s="45"/>
      <c r="D203" s="45"/>
      <c r="E203" s="45"/>
    </row>
  </sheetData>
  <hyperlinks>
    <hyperlink ref="C12" r:id="rId1"/>
    <hyperlink ref="C13" r:id="rId2"/>
  </hyperlinks>
  <printOptions horizontalCentered="1"/>
  <pageMargins left="0.70866141732283472" right="0.31496062992125984" top="0.35433070866141736" bottom="0.35433070866141736" header="0.31496062992125984" footer="0.31496062992125984"/>
  <pageSetup paperSize="9" scale="75"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33FF"/>
  </sheetPr>
  <dimension ref="A1:F133"/>
  <sheetViews>
    <sheetView view="pageBreakPreview" topLeftCell="A112" zoomScaleNormal="100" zoomScaleSheetLayoutView="100" workbookViewId="0">
      <selection activeCell="A12" sqref="A12:E13"/>
    </sheetView>
  </sheetViews>
  <sheetFormatPr defaultColWidth="9.140625" defaultRowHeight="15" x14ac:dyDescent="0.25"/>
  <cols>
    <col min="1" max="1" width="5" style="48" bestFit="1" customWidth="1"/>
    <col min="2" max="2" width="70" style="99" bestFit="1" customWidth="1"/>
    <col min="3" max="3" width="9.140625" style="48"/>
    <col min="4" max="5" width="16" style="48" customWidth="1"/>
    <col min="6" max="6" width="9.140625" style="64" customWidth="1"/>
  </cols>
  <sheetData>
    <row r="1" spans="1:6" x14ac:dyDescent="0.25">
      <c r="A1" s="45"/>
      <c r="B1" s="94"/>
      <c r="C1" s="45"/>
      <c r="D1" s="45"/>
      <c r="E1" s="45"/>
    </row>
    <row r="2" spans="1:6" x14ac:dyDescent="0.25">
      <c r="A2" s="45"/>
      <c r="B2" s="94"/>
      <c r="C2" s="45"/>
      <c r="D2" s="45"/>
      <c r="E2" s="43" t="s">
        <v>525</v>
      </c>
    </row>
    <row r="3" spans="1:6" x14ac:dyDescent="0.25">
      <c r="A3" s="45"/>
      <c r="B3" s="94"/>
      <c r="C3" s="45"/>
      <c r="D3" s="45"/>
      <c r="E3" s="43" t="s">
        <v>526</v>
      </c>
    </row>
    <row r="4" spans="1:6" x14ac:dyDescent="0.25">
      <c r="A4" s="45"/>
      <c r="B4" s="94"/>
      <c r="C4" s="45"/>
      <c r="D4" s="45"/>
      <c r="E4" s="44" t="s">
        <v>527</v>
      </c>
    </row>
    <row r="5" spans="1:6" x14ac:dyDescent="0.25">
      <c r="A5" s="45"/>
      <c r="B5" s="94"/>
      <c r="C5" s="45"/>
      <c r="D5" s="45"/>
      <c r="E5" s="44" t="s">
        <v>528</v>
      </c>
    </row>
    <row r="6" spans="1:6" x14ac:dyDescent="0.25">
      <c r="A6" s="45"/>
      <c r="B6" s="94"/>
      <c r="C6" s="45"/>
      <c r="D6" s="45"/>
      <c r="E6" s="44" t="s">
        <v>529</v>
      </c>
    </row>
    <row r="7" spans="1:6" x14ac:dyDescent="0.25">
      <c r="A7" s="45"/>
      <c r="B7" s="94"/>
      <c r="C7" s="45"/>
      <c r="D7" s="45"/>
      <c r="E7" s="45"/>
    </row>
    <row r="8" spans="1:6" x14ac:dyDescent="0.25">
      <c r="A8" s="45"/>
      <c r="B8" s="94" t="s">
        <v>544</v>
      </c>
      <c r="C8" s="45"/>
      <c r="D8" s="45"/>
      <c r="E8" s="45"/>
    </row>
    <row r="9" spans="1:6" x14ac:dyDescent="0.25">
      <c r="A9" s="45"/>
      <c r="B9" s="94" t="str">
        <f>СВОД!C8</f>
        <v>от 01.01.2024г.</v>
      </c>
      <c r="C9" s="45"/>
      <c r="D9" s="45"/>
      <c r="E9" s="45"/>
    </row>
    <row r="10" spans="1:6" x14ac:dyDescent="0.25">
      <c r="A10" s="45"/>
      <c r="B10" s="94" t="s">
        <v>201</v>
      </c>
      <c r="C10" s="45"/>
      <c r="D10" s="45"/>
      <c r="E10" s="45"/>
    </row>
    <row r="11" spans="1:6" x14ac:dyDescent="0.25">
      <c r="A11" s="45"/>
      <c r="B11" s="94"/>
      <c r="C11" s="123"/>
      <c r="D11" s="45"/>
      <c r="E11" s="45"/>
    </row>
    <row r="12" spans="1:6" x14ac:dyDescent="0.25">
      <c r="A12" s="45"/>
      <c r="B12" s="95" t="s">
        <v>49</v>
      </c>
      <c r="C12" s="96" t="s">
        <v>530</v>
      </c>
      <c r="D12" s="45"/>
      <c r="E12" s="45"/>
    </row>
    <row r="13" spans="1:6" ht="15.75" thickBot="1" x14ac:dyDescent="0.3">
      <c r="A13" s="45"/>
      <c r="B13" s="95" t="s">
        <v>111</v>
      </c>
      <c r="C13" s="49" t="s">
        <v>531</v>
      </c>
      <c r="D13" s="45"/>
      <c r="E13" s="45"/>
    </row>
    <row r="14" spans="1:6" s="7" customFormat="1" ht="27.75" thickBot="1" x14ac:dyDescent="0.3">
      <c r="A14" s="129" t="s">
        <v>0</v>
      </c>
      <c r="B14" s="130" t="s">
        <v>1</v>
      </c>
      <c r="C14" s="130" t="s">
        <v>52</v>
      </c>
      <c r="D14" s="130" t="s">
        <v>39</v>
      </c>
      <c r="E14" s="131" t="s">
        <v>40</v>
      </c>
      <c r="F14" s="48"/>
    </row>
    <row r="15" spans="1:6" x14ac:dyDescent="0.25">
      <c r="A15" s="53"/>
      <c r="B15" s="54" t="s">
        <v>41</v>
      </c>
      <c r="C15" s="54"/>
      <c r="D15" s="104"/>
      <c r="E15" s="104"/>
    </row>
    <row r="16" spans="1:6" x14ac:dyDescent="0.25">
      <c r="A16" s="55">
        <v>1</v>
      </c>
      <c r="B16" s="97" t="s">
        <v>202</v>
      </c>
      <c r="C16" s="57" t="s">
        <v>101</v>
      </c>
      <c r="D16" s="58">
        <f>SUMIF(СВОД!$C$13:$C$482,B16,СВОД!$E$13:$E$482)*0.9</f>
        <v>19287.900000000001</v>
      </c>
      <c r="E16" s="59">
        <f>D16*1.2</f>
        <v>23145.48</v>
      </c>
    </row>
    <row r="17" spans="1:5" x14ac:dyDescent="0.25">
      <c r="A17" s="55">
        <f t="shared" ref="A17:A24" si="0">A16+1</f>
        <v>2</v>
      </c>
      <c r="B17" s="97" t="s">
        <v>203</v>
      </c>
      <c r="C17" s="57" t="s">
        <v>101</v>
      </c>
      <c r="D17" s="58">
        <f>SUMIF(СВОД!$C$13:$C$482,B17,СВОД!$E$13:$E$482)*0.9</f>
        <v>15836.4</v>
      </c>
      <c r="E17" s="59">
        <f t="shared" ref="E17:E81" si="1">D17*1.2</f>
        <v>19003.68</v>
      </c>
    </row>
    <row r="18" spans="1:5" x14ac:dyDescent="0.25">
      <c r="A18" s="55">
        <f t="shared" si="0"/>
        <v>3</v>
      </c>
      <c r="B18" s="97" t="s">
        <v>204</v>
      </c>
      <c r="C18" s="57" t="s">
        <v>101</v>
      </c>
      <c r="D18" s="58">
        <f>SUMIF(СВОД!$C$13:$C$482,B18,СВОД!$E$13:$E$482)*0.9</f>
        <v>12881.7</v>
      </c>
      <c r="E18" s="59">
        <f t="shared" si="1"/>
        <v>15458.04</v>
      </c>
    </row>
    <row r="19" spans="1:5" x14ac:dyDescent="0.25">
      <c r="A19" s="55">
        <f t="shared" si="0"/>
        <v>4</v>
      </c>
      <c r="B19" s="97" t="s">
        <v>205</v>
      </c>
      <c r="C19" s="57" t="s">
        <v>101</v>
      </c>
      <c r="D19" s="58">
        <f>SUMIF(СВОД!$C$13:$C$482,B19,СВОД!$E$13:$E$482)*0.9</f>
        <v>11096.1</v>
      </c>
      <c r="E19" s="59">
        <f t="shared" si="1"/>
        <v>13315.32</v>
      </c>
    </row>
    <row r="20" spans="1:5" x14ac:dyDescent="0.25">
      <c r="A20" s="55">
        <f t="shared" si="0"/>
        <v>5</v>
      </c>
      <c r="B20" s="97" t="s">
        <v>206</v>
      </c>
      <c r="C20" s="57" t="s">
        <v>101</v>
      </c>
      <c r="D20" s="58">
        <f>SUMIF(СВОД!$C$13:$C$482,B20,СВОД!$E$13:$E$482)*0.9</f>
        <v>8035.2</v>
      </c>
      <c r="E20" s="59">
        <f t="shared" si="1"/>
        <v>9642.24</v>
      </c>
    </row>
    <row r="21" spans="1:5" x14ac:dyDescent="0.25">
      <c r="A21" s="55">
        <f t="shared" si="0"/>
        <v>6</v>
      </c>
      <c r="B21" s="97" t="s">
        <v>207</v>
      </c>
      <c r="C21" s="57" t="s">
        <v>101</v>
      </c>
      <c r="D21" s="58">
        <f>SUMIF(СВОД!$C$13:$C$482,B21,СВОД!$E$13:$E$482)*0.9</f>
        <v>6299.1</v>
      </c>
      <c r="E21" s="59">
        <f t="shared" si="1"/>
        <v>7558.92</v>
      </c>
    </row>
    <row r="22" spans="1:5" x14ac:dyDescent="0.25">
      <c r="A22" s="55">
        <f t="shared" si="0"/>
        <v>7</v>
      </c>
      <c r="B22" s="97" t="s">
        <v>208</v>
      </c>
      <c r="C22" s="57" t="s">
        <v>101</v>
      </c>
      <c r="D22" s="58">
        <f>SUMIF(СВОД!$C$13:$C$482,B22,СВОД!$E$13:$E$482)*0.9</f>
        <v>4975.2</v>
      </c>
      <c r="E22" s="59">
        <f t="shared" si="1"/>
        <v>5970.24</v>
      </c>
    </row>
    <row r="23" spans="1:5" x14ac:dyDescent="0.25">
      <c r="A23" s="55">
        <f t="shared" si="0"/>
        <v>8</v>
      </c>
      <c r="B23" s="97" t="s">
        <v>209</v>
      </c>
      <c r="C23" s="57" t="s">
        <v>101</v>
      </c>
      <c r="D23" s="58">
        <f>SUMIF(СВОД!$C$13:$C$482,B23,СВОД!$E$13:$E$482)*0.9</f>
        <v>3896.1</v>
      </c>
      <c r="E23" s="59">
        <f t="shared" si="1"/>
        <v>4675.32</v>
      </c>
    </row>
    <row r="24" spans="1:5" x14ac:dyDescent="0.25">
      <c r="A24" s="55">
        <f t="shared" si="0"/>
        <v>9</v>
      </c>
      <c r="B24" s="97" t="s">
        <v>210</v>
      </c>
      <c r="C24" s="57" t="s">
        <v>101</v>
      </c>
      <c r="D24" s="58">
        <f>SUMIF(СВОД!$C$13:$C$482,B24,СВОД!$E$13:$E$482)*0.9</f>
        <v>2937.6</v>
      </c>
      <c r="E24" s="59">
        <f t="shared" si="1"/>
        <v>3525.12</v>
      </c>
    </row>
    <row r="25" spans="1:5" x14ac:dyDescent="0.25">
      <c r="A25" s="53"/>
      <c r="B25" s="60" t="s">
        <v>302</v>
      </c>
      <c r="C25" s="53"/>
      <c r="D25" s="53"/>
      <c r="E25" s="61"/>
    </row>
    <row r="26" spans="1:5" x14ac:dyDescent="0.25">
      <c r="A26" s="55">
        <f>A24+1</f>
        <v>10</v>
      </c>
      <c r="B26" s="97" t="s">
        <v>113</v>
      </c>
      <c r="C26" s="57" t="s">
        <v>102</v>
      </c>
      <c r="D26" s="58">
        <f>SUMIF(СВОД!$C$13:$C$482,B26,СВОД!$E$13:$E$482)*0.9</f>
        <v>30132.9</v>
      </c>
      <c r="E26" s="59">
        <f t="shared" si="1"/>
        <v>36159.480000000003</v>
      </c>
    </row>
    <row r="27" spans="1:5" x14ac:dyDescent="0.25">
      <c r="A27" s="55">
        <f t="shared" ref="A27:A34" si="2">A26+1</f>
        <v>11</v>
      </c>
      <c r="B27" s="97" t="s">
        <v>114</v>
      </c>
      <c r="C27" s="57" t="s">
        <v>102</v>
      </c>
      <c r="D27" s="58">
        <f>SUMIF(СВОД!$C$13:$C$482,B27,СВОД!$E$13:$E$482)*0.9</f>
        <v>25010.100000000002</v>
      </c>
      <c r="E27" s="59">
        <f t="shared" si="1"/>
        <v>30012.120000000003</v>
      </c>
    </row>
    <row r="28" spans="1:5" x14ac:dyDescent="0.25">
      <c r="A28" s="55">
        <f t="shared" si="2"/>
        <v>12</v>
      </c>
      <c r="B28" s="97" t="s">
        <v>115</v>
      </c>
      <c r="C28" s="57" t="s">
        <v>102</v>
      </c>
      <c r="D28" s="58">
        <f>SUMIF(СВОД!$C$13:$C$482,B28,СВОД!$E$13:$E$482)*0.9</f>
        <v>21896.100000000002</v>
      </c>
      <c r="E28" s="59">
        <f t="shared" si="1"/>
        <v>26275.320000000003</v>
      </c>
    </row>
    <row r="29" spans="1:5" x14ac:dyDescent="0.25">
      <c r="A29" s="55">
        <f t="shared" si="2"/>
        <v>13</v>
      </c>
      <c r="B29" s="97" t="s">
        <v>116</v>
      </c>
      <c r="C29" s="57" t="s">
        <v>102</v>
      </c>
      <c r="D29" s="58">
        <f>SUMIF(СВОД!$C$13:$C$482,B29,СВОД!$E$13:$E$482)*0.9</f>
        <v>18200.7</v>
      </c>
      <c r="E29" s="59">
        <f t="shared" si="1"/>
        <v>21840.84</v>
      </c>
    </row>
    <row r="30" spans="1:5" x14ac:dyDescent="0.25">
      <c r="A30" s="55">
        <f t="shared" si="2"/>
        <v>14</v>
      </c>
      <c r="B30" s="97" t="s">
        <v>117</v>
      </c>
      <c r="C30" s="57" t="s">
        <v>102</v>
      </c>
      <c r="D30" s="58">
        <f>SUMIF(СВОД!$C$13:$C$482,B30,СВОД!$E$13:$E$482)*0.9</f>
        <v>13900.5</v>
      </c>
      <c r="E30" s="59">
        <f t="shared" si="1"/>
        <v>16680.599999999999</v>
      </c>
    </row>
    <row r="31" spans="1:5" x14ac:dyDescent="0.25">
      <c r="A31" s="55">
        <f t="shared" si="2"/>
        <v>15</v>
      </c>
      <c r="B31" s="97" t="s">
        <v>118</v>
      </c>
      <c r="C31" s="57" t="s">
        <v>102</v>
      </c>
      <c r="D31" s="58">
        <f>SUMIF(СВОД!$C$13:$C$482,B31,СВОД!$E$13:$E$482)*0.9</f>
        <v>12652.2</v>
      </c>
      <c r="E31" s="59">
        <f t="shared" si="1"/>
        <v>15182.64</v>
      </c>
    </row>
    <row r="32" spans="1:5" x14ac:dyDescent="0.25">
      <c r="A32" s="55">
        <f t="shared" si="2"/>
        <v>16</v>
      </c>
      <c r="B32" s="97" t="s">
        <v>119</v>
      </c>
      <c r="C32" s="57" t="s">
        <v>102</v>
      </c>
      <c r="D32" s="58">
        <f>SUMIF(СВОД!$C$13:$C$482,B32,СВОД!$E$13:$E$482)*0.9</f>
        <v>9771.3000000000011</v>
      </c>
      <c r="E32" s="59">
        <f t="shared" si="1"/>
        <v>11725.560000000001</v>
      </c>
    </row>
    <row r="33" spans="1:5" x14ac:dyDescent="0.25">
      <c r="A33" s="55">
        <f t="shared" si="2"/>
        <v>17</v>
      </c>
      <c r="B33" s="97" t="s">
        <v>120</v>
      </c>
      <c r="C33" s="57" t="s">
        <v>102</v>
      </c>
      <c r="D33" s="58">
        <f>SUMIF(СВОД!$C$13:$C$482,B33,СВОД!$E$13:$E$482)*0.9</f>
        <v>9221.4</v>
      </c>
      <c r="E33" s="59">
        <f t="shared" si="1"/>
        <v>11065.679999999998</v>
      </c>
    </row>
    <row r="34" spans="1:5" x14ac:dyDescent="0.25">
      <c r="A34" s="55">
        <f t="shared" si="2"/>
        <v>18</v>
      </c>
      <c r="B34" s="97" t="s">
        <v>182</v>
      </c>
      <c r="C34" s="57" t="s">
        <v>102</v>
      </c>
      <c r="D34" s="58">
        <f>SUMIF(СВОД!$C$13:$C$482,B34,СВОД!$E$13:$E$482)*0.9</f>
        <v>5650.2</v>
      </c>
      <c r="E34" s="59">
        <f t="shared" si="1"/>
        <v>6780.24</v>
      </c>
    </row>
    <row r="35" spans="1:5" x14ac:dyDescent="0.25">
      <c r="A35" s="53"/>
      <c r="B35" s="60" t="s">
        <v>89</v>
      </c>
      <c r="C35" s="53"/>
      <c r="D35" s="53"/>
      <c r="E35" s="61"/>
    </row>
    <row r="36" spans="1:5" x14ac:dyDescent="0.25">
      <c r="A36" s="55">
        <f>A34+1</f>
        <v>19</v>
      </c>
      <c r="B36" s="97" t="s">
        <v>538</v>
      </c>
      <c r="C36" s="57" t="s">
        <v>102</v>
      </c>
      <c r="D36" s="58">
        <f>SUMIF(СВОД!$C$13:$C$482,B36,СВОД!$E$13:$E$482)*0.9</f>
        <v>6607.8</v>
      </c>
      <c r="E36" s="59">
        <f t="shared" si="1"/>
        <v>7929.36</v>
      </c>
    </row>
    <row r="37" spans="1:5" ht="16.5" customHeight="1" x14ac:dyDescent="0.25">
      <c r="A37" s="55">
        <f>A36+1</f>
        <v>20</v>
      </c>
      <c r="B37" s="97" t="s">
        <v>539</v>
      </c>
      <c r="C37" s="57" t="s">
        <v>102</v>
      </c>
      <c r="D37" s="58">
        <f>SUMIF(СВОД!$C$13:$C$482,B37,СВОД!$E$13:$E$482)*0.9</f>
        <v>3421.8</v>
      </c>
      <c r="E37" s="59">
        <f t="shared" ref="E37:E43" si="3">D37*1.2</f>
        <v>4106.16</v>
      </c>
    </row>
    <row r="38" spans="1:5" x14ac:dyDescent="0.25">
      <c r="A38" s="55">
        <f t="shared" ref="A38:A43" si="4">A37+1</f>
        <v>21</v>
      </c>
      <c r="B38" s="97" t="s">
        <v>540</v>
      </c>
      <c r="C38" s="57" t="s">
        <v>102</v>
      </c>
      <c r="D38" s="58">
        <f>SUMIF(СВОД!$C$13:$C$482,B38,СВОД!$E$13:$E$482)*0.9</f>
        <v>3421.8</v>
      </c>
      <c r="E38" s="59">
        <f t="shared" ref="E38:E42" si="5">D38*1.2</f>
        <v>4106.16</v>
      </c>
    </row>
    <row r="39" spans="1:5" x14ac:dyDescent="0.25">
      <c r="A39" s="55">
        <f>A38+1</f>
        <v>22</v>
      </c>
      <c r="B39" s="125" t="s">
        <v>466</v>
      </c>
      <c r="C39" s="57" t="s">
        <v>102</v>
      </c>
      <c r="D39" s="58">
        <f>SUMIF(СВОД!$C$13:$C$482,B39,СВОД!$E$13:$E$482)*0.9</f>
        <v>5011.2</v>
      </c>
      <c r="E39" s="59">
        <f t="shared" si="5"/>
        <v>6013.44</v>
      </c>
    </row>
    <row r="40" spans="1:5" ht="27" x14ac:dyDescent="0.25">
      <c r="A40" s="55">
        <f t="shared" si="4"/>
        <v>23</v>
      </c>
      <c r="B40" s="97" t="s">
        <v>465</v>
      </c>
      <c r="C40" s="57" t="s">
        <v>102</v>
      </c>
      <c r="D40" s="58">
        <f>SUMIF(СВОД!$C$13:$C$482,B40,СВОД!$E$13:$E$482)*0.9</f>
        <v>4011.3</v>
      </c>
      <c r="E40" s="59">
        <f t="shared" si="5"/>
        <v>4813.5600000000004</v>
      </c>
    </row>
    <row r="41" spans="1:5" x14ac:dyDescent="0.25">
      <c r="A41" s="55">
        <f t="shared" si="4"/>
        <v>24</v>
      </c>
      <c r="B41" s="97" t="s">
        <v>464</v>
      </c>
      <c r="C41" s="57" t="s">
        <v>102</v>
      </c>
      <c r="D41" s="58">
        <f>SUMIF(СВОД!$C$13:$C$482,B41,СВОД!$E$13:$E$482)*0.9</f>
        <v>2595.6</v>
      </c>
      <c r="E41" s="59">
        <f t="shared" si="5"/>
        <v>3114.72</v>
      </c>
    </row>
    <row r="42" spans="1:5" x14ac:dyDescent="0.25">
      <c r="A42" s="55">
        <f t="shared" si="4"/>
        <v>25</v>
      </c>
      <c r="B42" s="97" t="s">
        <v>463</v>
      </c>
      <c r="C42" s="57" t="s">
        <v>102</v>
      </c>
      <c r="D42" s="58">
        <f>SUMIF(СВОД!$C$13:$C$482,B42,СВОД!$E$13:$E$482)*0.9</f>
        <v>2595.6</v>
      </c>
      <c r="E42" s="59">
        <f t="shared" si="5"/>
        <v>3114.72</v>
      </c>
    </row>
    <row r="43" spans="1:5" x14ac:dyDescent="0.25">
      <c r="A43" s="55">
        <f t="shared" si="4"/>
        <v>26</v>
      </c>
      <c r="B43" s="97" t="s">
        <v>462</v>
      </c>
      <c r="C43" s="57" t="s">
        <v>102</v>
      </c>
      <c r="D43" s="58">
        <f>SUMIF(СВОД!$C$13:$C$482,B43,СВОД!$E$13:$E$482)*0.9</f>
        <v>2264.4</v>
      </c>
      <c r="E43" s="59">
        <f t="shared" si="3"/>
        <v>2717.28</v>
      </c>
    </row>
    <row r="44" spans="1:5" x14ac:dyDescent="0.25">
      <c r="A44" s="53"/>
      <c r="B44" s="54" t="s">
        <v>44</v>
      </c>
      <c r="C44" s="62"/>
      <c r="D44" s="62"/>
      <c r="E44" s="61"/>
    </row>
    <row r="45" spans="1:5" x14ac:dyDescent="0.25">
      <c r="A45" s="55">
        <f>A43+1</f>
        <v>27</v>
      </c>
      <c r="B45" s="97" t="s">
        <v>26</v>
      </c>
      <c r="C45" s="57" t="s">
        <v>102</v>
      </c>
      <c r="D45" s="58">
        <f>SUMIF(СВОД!$C$13:$C$482,B45,СВОД!$E$13:$E$482)*0.9</f>
        <v>1381.5</v>
      </c>
      <c r="E45" s="59">
        <f t="shared" si="1"/>
        <v>1657.8</v>
      </c>
    </row>
    <row r="46" spans="1:5" x14ac:dyDescent="0.25">
      <c r="A46" s="55">
        <f t="shared" ref="A46:A53" si="6">A45+1</f>
        <v>28</v>
      </c>
      <c r="B46" s="97" t="s">
        <v>85</v>
      </c>
      <c r="C46" s="57" t="s">
        <v>102</v>
      </c>
      <c r="D46" s="58">
        <f>SUMIF(СВОД!$C$13:$C$482,B46,СВОД!$E$13:$E$482)*0.9</f>
        <v>1381.5</v>
      </c>
      <c r="E46" s="59">
        <f t="shared" si="1"/>
        <v>1657.8</v>
      </c>
    </row>
    <row r="47" spans="1:5" x14ac:dyDescent="0.25">
      <c r="A47" s="55">
        <f t="shared" si="6"/>
        <v>29</v>
      </c>
      <c r="B47" s="97" t="s">
        <v>27</v>
      </c>
      <c r="C47" s="57" t="s">
        <v>102</v>
      </c>
      <c r="D47" s="58">
        <f>SUMIF(СВОД!$C$13:$C$482,B47,СВОД!$E$13:$E$482)*0.9</f>
        <v>1283.4000000000001</v>
      </c>
      <c r="E47" s="59">
        <f t="shared" si="1"/>
        <v>1540.0800000000002</v>
      </c>
    </row>
    <row r="48" spans="1:5" x14ac:dyDescent="0.25">
      <c r="A48" s="55">
        <f t="shared" si="6"/>
        <v>30</v>
      </c>
      <c r="B48" s="97" t="s">
        <v>28</v>
      </c>
      <c r="C48" s="57" t="s">
        <v>102</v>
      </c>
      <c r="D48" s="58">
        <f>SUMIF(СВОД!$C$13:$C$482,B48,СВОД!$E$13:$E$482)*0.9</f>
        <v>1133.1000000000001</v>
      </c>
      <c r="E48" s="59">
        <f t="shared" si="1"/>
        <v>1359.72</v>
      </c>
    </row>
    <row r="49" spans="1:5" x14ac:dyDescent="0.25">
      <c r="A49" s="55">
        <f t="shared" si="6"/>
        <v>31</v>
      </c>
      <c r="B49" s="97" t="s">
        <v>29</v>
      </c>
      <c r="C49" s="57" t="s">
        <v>102</v>
      </c>
      <c r="D49" s="58">
        <f>SUMIF(СВОД!$C$13:$C$482,B49,СВОД!$E$13:$E$482)*0.9</f>
        <v>963</v>
      </c>
      <c r="E49" s="59">
        <f t="shared" si="1"/>
        <v>1155.5999999999999</v>
      </c>
    </row>
    <row r="50" spans="1:5" x14ac:dyDescent="0.25">
      <c r="A50" s="55">
        <f t="shared" si="6"/>
        <v>32</v>
      </c>
      <c r="B50" s="97" t="s">
        <v>30</v>
      </c>
      <c r="C50" s="57" t="s">
        <v>102</v>
      </c>
      <c r="D50" s="58">
        <f>SUMIF(СВОД!$C$13:$C$482,B50,СВОД!$E$13:$E$482)*0.9</f>
        <v>963</v>
      </c>
      <c r="E50" s="59">
        <f t="shared" si="1"/>
        <v>1155.5999999999999</v>
      </c>
    </row>
    <row r="51" spans="1:5" x14ac:dyDescent="0.25">
      <c r="A51" s="55">
        <f t="shared" si="6"/>
        <v>33</v>
      </c>
      <c r="B51" s="97" t="s">
        <v>86</v>
      </c>
      <c r="C51" s="57" t="s">
        <v>102</v>
      </c>
      <c r="D51" s="58">
        <f>SUMIF(СВОД!$C$13:$C$482,B51,СВОД!$E$13:$E$482)*0.9</f>
        <v>963</v>
      </c>
      <c r="E51" s="59">
        <f t="shared" si="1"/>
        <v>1155.5999999999999</v>
      </c>
    </row>
    <row r="52" spans="1:5" x14ac:dyDescent="0.25">
      <c r="A52" s="55">
        <f t="shared" si="6"/>
        <v>34</v>
      </c>
      <c r="B52" s="97" t="s">
        <v>186</v>
      </c>
      <c r="C52" s="57" t="s">
        <v>102</v>
      </c>
      <c r="D52" s="58">
        <f>SUMIF(СВОД!$C$13:$C$482,B52,СВОД!$E$13:$E$482)*0.9</f>
        <v>937.80000000000007</v>
      </c>
      <c r="E52" s="59">
        <f t="shared" si="1"/>
        <v>1125.3600000000001</v>
      </c>
    </row>
    <row r="53" spans="1:5" x14ac:dyDescent="0.25">
      <c r="A53" s="55">
        <f t="shared" si="6"/>
        <v>35</v>
      </c>
      <c r="B53" s="97" t="s">
        <v>187</v>
      </c>
      <c r="C53" s="57" t="s">
        <v>102</v>
      </c>
      <c r="D53" s="58">
        <f>SUMIF(СВОД!$C$13:$C$482,B53,СВОД!$E$13:$E$482)*0.9</f>
        <v>772.2</v>
      </c>
      <c r="E53" s="59">
        <f t="shared" si="1"/>
        <v>926.64</v>
      </c>
    </row>
    <row r="54" spans="1:5" x14ac:dyDescent="0.25">
      <c r="A54" s="53"/>
      <c r="B54" s="60" t="s">
        <v>303</v>
      </c>
      <c r="C54" s="53"/>
      <c r="D54" s="53"/>
      <c r="E54" s="61"/>
    </row>
    <row r="55" spans="1:5" x14ac:dyDescent="0.25">
      <c r="A55" s="55">
        <f>A53+1</f>
        <v>36</v>
      </c>
      <c r="B55" s="97" t="s">
        <v>129</v>
      </c>
      <c r="C55" s="57" t="s">
        <v>102</v>
      </c>
      <c r="D55" s="58">
        <f>SUMIF(СВОД!$C$13:$C$482,B55,СВОД!$E$13:$E$482)*0.9</f>
        <v>229986.9</v>
      </c>
      <c r="E55" s="59">
        <f t="shared" ref="E55:E73" si="7">D55*1.2</f>
        <v>275984.27999999997</v>
      </c>
    </row>
    <row r="56" spans="1:5" x14ac:dyDescent="0.25">
      <c r="A56" s="55">
        <f t="shared" ref="A56:A63" si="8">A55+1</f>
        <v>37</v>
      </c>
      <c r="B56" s="97" t="s">
        <v>130</v>
      </c>
      <c r="C56" s="57" t="s">
        <v>102</v>
      </c>
      <c r="D56" s="58">
        <f>SUMIF(СВОД!$C$13:$C$482,B56,СВОД!$E$13:$E$482)*0.9</f>
        <v>193644.9</v>
      </c>
      <c r="E56" s="59">
        <f t="shared" si="7"/>
        <v>232373.87999999998</v>
      </c>
    </row>
    <row r="57" spans="1:5" x14ac:dyDescent="0.25">
      <c r="A57" s="55">
        <f t="shared" si="8"/>
        <v>38</v>
      </c>
      <c r="B57" s="97" t="s">
        <v>131</v>
      </c>
      <c r="C57" s="57" t="s">
        <v>102</v>
      </c>
      <c r="D57" s="58">
        <f>SUMIF(СВОД!$C$13:$C$482,B57,СВОД!$E$13:$E$482)*0.9</f>
        <v>142932.6</v>
      </c>
      <c r="E57" s="59">
        <f t="shared" si="7"/>
        <v>171519.12</v>
      </c>
    </row>
    <row r="58" spans="1:5" x14ac:dyDescent="0.25">
      <c r="A58" s="55">
        <f t="shared" si="8"/>
        <v>39</v>
      </c>
      <c r="B58" s="97" t="s">
        <v>132</v>
      </c>
      <c r="C58" s="57" t="s">
        <v>102</v>
      </c>
      <c r="D58" s="58">
        <f>SUMIF(СВОД!$C$13:$C$482,B58,СВОД!$E$13:$E$482)*0.9</f>
        <v>106615.8</v>
      </c>
      <c r="E58" s="59">
        <f t="shared" si="7"/>
        <v>127938.95999999999</v>
      </c>
    </row>
    <row r="59" spans="1:5" x14ac:dyDescent="0.25">
      <c r="A59" s="55">
        <f t="shared" si="8"/>
        <v>40</v>
      </c>
      <c r="B59" s="97" t="s">
        <v>133</v>
      </c>
      <c r="C59" s="57" t="s">
        <v>102</v>
      </c>
      <c r="D59" s="58">
        <f>SUMIF(СВОД!$C$13:$C$482,B59,СВОД!$E$13:$E$482)*0.9</f>
        <v>65695.5</v>
      </c>
      <c r="E59" s="59">
        <f t="shared" si="7"/>
        <v>78834.599999999991</v>
      </c>
    </row>
    <row r="60" spans="1:5" x14ac:dyDescent="0.25">
      <c r="A60" s="55">
        <f t="shared" si="8"/>
        <v>41</v>
      </c>
      <c r="B60" s="97" t="s">
        <v>134</v>
      </c>
      <c r="C60" s="57" t="s">
        <v>102</v>
      </c>
      <c r="D60" s="58">
        <f>SUMIF(СВОД!$C$13:$C$482,B60,СВОД!$E$13:$E$482)*0.9</f>
        <v>62400.6</v>
      </c>
      <c r="E60" s="59">
        <f t="shared" si="7"/>
        <v>74880.72</v>
      </c>
    </row>
    <row r="61" spans="1:5" x14ac:dyDescent="0.25">
      <c r="A61" s="55">
        <f t="shared" si="8"/>
        <v>42</v>
      </c>
      <c r="B61" s="97" t="s">
        <v>135</v>
      </c>
      <c r="C61" s="57" t="s">
        <v>102</v>
      </c>
      <c r="D61" s="58">
        <f>SUMIF(СВОД!$C$13:$C$482,B61,СВОД!$E$13:$E$482)*0.9</f>
        <v>42847.200000000004</v>
      </c>
      <c r="E61" s="59">
        <f t="shared" si="7"/>
        <v>51416.640000000007</v>
      </c>
    </row>
    <row r="62" spans="1:5" x14ac:dyDescent="0.25">
      <c r="A62" s="55">
        <f t="shared" si="8"/>
        <v>43</v>
      </c>
      <c r="B62" s="97" t="s">
        <v>136</v>
      </c>
      <c r="C62" s="57" t="s">
        <v>102</v>
      </c>
      <c r="D62" s="58">
        <f>SUMIF(СВОД!$C$13:$C$482,B62,СВОД!$E$13:$E$482)*0.9</f>
        <v>37229.4</v>
      </c>
      <c r="E62" s="59">
        <f t="shared" si="7"/>
        <v>44675.28</v>
      </c>
    </row>
    <row r="63" spans="1:5" x14ac:dyDescent="0.25">
      <c r="A63" s="55">
        <f t="shared" si="8"/>
        <v>44</v>
      </c>
      <c r="B63" s="97" t="s">
        <v>184</v>
      </c>
      <c r="C63" s="57" t="s">
        <v>102</v>
      </c>
      <c r="D63" s="58">
        <f>SUMIF(СВОД!$C$13:$C$482,B63,СВОД!$E$13:$E$482)*0.9</f>
        <v>19323</v>
      </c>
      <c r="E63" s="59">
        <f t="shared" si="7"/>
        <v>23187.599999999999</v>
      </c>
    </row>
    <row r="64" spans="1:5" x14ac:dyDescent="0.25">
      <c r="A64" s="53"/>
      <c r="B64" s="60" t="s">
        <v>304</v>
      </c>
      <c r="C64" s="53"/>
      <c r="D64" s="53"/>
      <c r="E64" s="61"/>
    </row>
    <row r="65" spans="1:6" x14ac:dyDescent="0.25">
      <c r="A65" s="55">
        <f>A63+1</f>
        <v>45</v>
      </c>
      <c r="B65" s="97" t="s">
        <v>121</v>
      </c>
      <c r="C65" s="57" t="s">
        <v>102</v>
      </c>
      <c r="D65" s="58">
        <f>SUMIF(СВОД!$C$13:$C$482,B65,СВОД!$E$13:$E$482)*0.9</f>
        <v>457654.5</v>
      </c>
      <c r="E65" s="59">
        <f t="shared" si="7"/>
        <v>549185.4</v>
      </c>
    </row>
    <row r="66" spans="1:6" x14ac:dyDescent="0.25">
      <c r="A66" s="55">
        <f t="shared" ref="A66:A73" si="9">A65+1</f>
        <v>46</v>
      </c>
      <c r="B66" s="97" t="s">
        <v>122</v>
      </c>
      <c r="C66" s="57" t="s">
        <v>102</v>
      </c>
      <c r="D66" s="58">
        <f>SUMIF(СВОД!$C$13:$C$482,B66,СВОД!$E$13:$E$482)*0.9</f>
        <v>330009.3</v>
      </c>
      <c r="E66" s="59">
        <f t="shared" si="7"/>
        <v>396011.16</v>
      </c>
    </row>
    <row r="67" spans="1:6" x14ac:dyDescent="0.25">
      <c r="A67" s="55">
        <f t="shared" si="9"/>
        <v>47</v>
      </c>
      <c r="B67" s="97" t="s">
        <v>123</v>
      </c>
      <c r="C67" s="57" t="s">
        <v>102</v>
      </c>
      <c r="D67" s="58">
        <f>SUMIF(СВОД!$C$13:$C$482,B67,СВОД!$E$13:$E$482)*0.9</f>
        <v>286613.10000000003</v>
      </c>
      <c r="E67" s="59">
        <f t="shared" si="7"/>
        <v>343935.72000000003</v>
      </c>
    </row>
    <row r="68" spans="1:6" x14ac:dyDescent="0.25">
      <c r="A68" s="55">
        <f t="shared" si="9"/>
        <v>48</v>
      </c>
      <c r="B68" s="97" t="s">
        <v>124</v>
      </c>
      <c r="C68" s="57" t="s">
        <v>102</v>
      </c>
      <c r="D68" s="58">
        <f>SUMIF(СВОД!$C$13:$C$482,B68,СВОД!$E$13:$E$482)*0.9</f>
        <v>217299.6</v>
      </c>
      <c r="E68" s="59">
        <f t="shared" si="7"/>
        <v>260759.52</v>
      </c>
    </row>
    <row r="69" spans="1:6" x14ac:dyDescent="0.25">
      <c r="A69" s="55">
        <f t="shared" si="9"/>
        <v>49</v>
      </c>
      <c r="B69" s="97" t="s">
        <v>125</v>
      </c>
      <c r="C69" s="57" t="s">
        <v>102</v>
      </c>
      <c r="D69" s="58">
        <f>SUMIF(СВОД!$C$13:$C$482,B69,СВОД!$E$13:$E$482)*0.9</f>
        <v>157726.80000000002</v>
      </c>
      <c r="E69" s="59">
        <f t="shared" si="7"/>
        <v>189272.16</v>
      </c>
    </row>
    <row r="70" spans="1:6" x14ac:dyDescent="0.25">
      <c r="A70" s="55">
        <f t="shared" si="9"/>
        <v>50</v>
      </c>
      <c r="B70" s="97" t="s">
        <v>126</v>
      </c>
      <c r="C70" s="57" t="s">
        <v>102</v>
      </c>
      <c r="D70" s="58">
        <f>SUMIF(СВОД!$C$13:$C$482,B70,СВОД!$E$13:$E$482)*0.9</f>
        <v>120545.1</v>
      </c>
      <c r="E70" s="59">
        <f t="shared" si="7"/>
        <v>144654.12</v>
      </c>
    </row>
    <row r="71" spans="1:6" x14ac:dyDescent="0.25">
      <c r="A71" s="55">
        <f t="shared" si="9"/>
        <v>51</v>
      </c>
      <c r="B71" s="97" t="s">
        <v>127</v>
      </c>
      <c r="C71" s="57" t="s">
        <v>102</v>
      </c>
      <c r="D71" s="58">
        <f>SUMIF(СВОД!$C$13:$C$482,B71,СВОД!$E$13:$E$482)*0.9</f>
        <v>87996.6</v>
      </c>
      <c r="E71" s="59">
        <f t="shared" si="7"/>
        <v>105595.92</v>
      </c>
    </row>
    <row r="72" spans="1:6" x14ac:dyDescent="0.25">
      <c r="A72" s="55">
        <f t="shared" si="9"/>
        <v>52</v>
      </c>
      <c r="B72" s="97" t="s">
        <v>128</v>
      </c>
      <c r="C72" s="57" t="s">
        <v>102</v>
      </c>
      <c r="D72" s="58">
        <f>SUMIF(СВОД!$C$13:$C$482,B72,СВОД!$E$13:$E$482)*0.9</f>
        <v>72218.7</v>
      </c>
      <c r="E72" s="59">
        <f t="shared" si="7"/>
        <v>86662.439999999988</v>
      </c>
    </row>
    <row r="73" spans="1:6" s="3" customFormat="1" ht="15.75" x14ac:dyDescent="0.25">
      <c r="A73" s="55">
        <f t="shared" si="9"/>
        <v>53</v>
      </c>
      <c r="B73" s="97" t="s">
        <v>183</v>
      </c>
      <c r="C73" s="57" t="s">
        <v>102</v>
      </c>
      <c r="D73" s="58">
        <f>SUMIF(СВОД!$C$13:$C$482,B73,СВОД!$E$13:$E$482)*0.9</f>
        <v>51475.5</v>
      </c>
      <c r="E73" s="59">
        <f t="shared" si="7"/>
        <v>61770.6</v>
      </c>
      <c r="F73" s="48"/>
    </row>
    <row r="74" spans="1:6" s="3" customFormat="1" ht="15.75" x14ac:dyDescent="0.25">
      <c r="A74" s="53"/>
      <c r="B74" s="60" t="s">
        <v>45</v>
      </c>
      <c r="C74" s="53"/>
      <c r="D74" s="53"/>
      <c r="E74" s="61"/>
      <c r="F74" s="48"/>
    </row>
    <row r="75" spans="1:6" x14ac:dyDescent="0.25">
      <c r="A75" s="55">
        <f>A73+1</f>
        <v>54</v>
      </c>
      <c r="B75" s="98" t="s">
        <v>436</v>
      </c>
      <c r="C75" s="57" t="s">
        <v>102</v>
      </c>
      <c r="D75" s="58">
        <f>SUMIF(СВОД!$C$13:$C$482,B75,СВОД!$E$13:$E$482)*0.9</f>
        <v>9716.4</v>
      </c>
      <c r="E75" s="59">
        <f t="shared" ref="E75:E78" si="10">D75*1.2</f>
        <v>11659.679999999998</v>
      </c>
    </row>
    <row r="76" spans="1:6" x14ac:dyDescent="0.25">
      <c r="A76" s="55">
        <f t="shared" ref="A76:A83" si="11">A75+1</f>
        <v>55</v>
      </c>
      <c r="B76" s="98" t="s">
        <v>437</v>
      </c>
      <c r="C76" s="57" t="s">
        <v>102</v>
      </c>
      <c r="D76" s="58">
        <f>SUMIF(СВОД!$C$13:$C$482,B76,СВОД!$E$13:$E$482)*0.9</f>
        <v>8499.6</v>
      </c>
      <c r="E76" s="59">
        <f t="shared" si="10"/>
        <v>10199.52</v>
      </c>
    </row>
    <row r="77" spans="1:6" x14ac:dyDescent="0.25">
      <c r="A77" s="55">
        <f t="shared" si="11"/>
        <v>56</v>
      </c>
      <c r="B77" s="98" t="s">
        <v>438</v>
      </c>
      <c r="C77" s="57" t="s">
        <v>102</v>
      </c>
      <c r="D77" s="58">
        <f>SUMIF(СВОД!$C$13:$C$482,B77,СВОД!$E$13:$E$482)*0.9</f>
        <v>7627.5</v>
      </c>
      <c r="E77" s="59">
        <f t="shared" si="10"/>
        <v>9153</v>
      </c>
    </row>
    <row r="78" spans="1:6" x14ac:dyDescent="0.25">
      <c r="A78" s="55">
        <f t="shared" si="11"/>
        <v>57</v>
      </c>
      <c r="B78" s="97" t="s">
        <v>36</v>
      </c>
      <c r="C78" s="57" t="s">
        <v>102</v>
      </c>
      <c r="D78" s="58">
        <f>SUMIF(СВОД!$C$13:$C$482,B78,СВОД!$E$13:$E$482)*0.9</f>
        <v>7218.9000000000005</v>
      </c>
      <c r="E78" s="59">
        <f t="shared" si="10"/>
        <v>8662.68</v>
      </c>
    </row>
    <row r="79" spans="1:6" x14ac:dyDescent="0.25">
      <c r="A79" s="55">
        <f t="shared" si="11"/>
        <v>58</v>
      </c>
      <c r="B79" s="97" t="s">
        <v>37</v>
      </c>
      <c r="C79" s="57" t="s">
        <v>102</v>
      </c>
      <c r="D79" s="58">
        <f>SUMIF(СВОД!$C$13:$C$482,B79,СВОД!$E$13:$E$482)*0.9</f>
        <v>6904.8</v>
      </c>
      <c r="E79" s="59">
        <f t="shared" si="1"/>
        <v>8285.76</v>
      </c>
    </row>
    <row r="80" spans="1:6" x14ac:dyDescent="0.25">
      <c r="A80" s="55">
        <f t="shared" si="11"/>
        <v>59</v>
      </c>
      <c r="B80" s="97" t="s">
        <v>38</v>
      </c>
      <c r="C80" s="57" t="s">
        <v>102</v>
      </c>
      <c r="D80" s="58">
        <f>SUMIF(СВОД!$C$13:$C$482,B80,СВОД!$E$13:$E$482)*0.9</f>
        <v>6278.4000000000005</v>
      </c>
      <c r="E80" s="59">
        <f t="shared" si="1"/>
        <v>7534.08</v>
      </c>
    </row>
    <row r="81" spans="1:5" x14ac:dyDescent="0.25">
      <c r="A81" s="55">
        <f t="shared" si="11"/>
        <v>60</v>
      </c>
      <c r="B81" s="97" t="s">
        <v>88</v>
      </c>
      <c r="C81" s="57" t="s">
        <v>102</v>
      </c>
      <c r="D81" s="58">
        <f>SUMIF(СВОД!$C$13:$C$482,B81,СВОД!$E$13:$E$482)*0.9</f>
        <v>6137.1</v>
      </c>
      <c r="E81" s="59">
        <f t="shared" si="1"/>
        <v>7364.52</v>
      </c>
    </row>
    <row r="82" spans="1:5" x14ac:dyDescent="0.25">
      <c r="A82" s="55">
        <f t="shared" si="11"/>
        <v>61</v>
      </c>
      <c r="B82" s="97" t="s">
        <v>190</v>
      </c>
      <c r="C82" s="57" t="s">
        <v>102</v>
      </c>
      <c r="D82" s="58">
        <f>SUMIF(СВОД!$C$13:$C$482,B82,СВОД!$E$13:$E$482)*0.9</f>
        <v>6016.5</v>
      </c>
      <c r="E82" s="59">
        <f t="shared" ref="E82:E83" si="12">D82*1.2</f>
        <v>7219.8</v>
      </c>
    </row>
    <row r="83" spans="1:5" x14ac:dyDescent="0.25">
      <c r="A83" s="55">
        <f t="shared" si="11"/>
        <v>62</v>
      </c>
      <c r="B83" s="97" t="s">
        <v>191</v>
      </c>
      <c r="C83" s="57" t="s">
        <v>102</v>
      </c>
      <c r="D83" s="58">
        <f>SUMIF(СВОД!$C$13:$C$482,B83,СВОД!$E$13:$E$482)*0.9</f>
        <v>5949.9000000000005</v>
      </c>
      <c r="E83" s="59">
        <f t="shared" si="12"/>
        <v>7139.88</v>
      </c>
    </row>
    <row r="84" spans="1:5" x14ac:dyDescent="0.25">
      <c r="A84" s="116" t="s">
        <v>502</v>
      </c>
      <c r="B84" s="116"/>
      <c r="C84" s="116"/>
      <c r="D84" s="116"/>
      <c r="E84" s="116"/>
    </row>
    <row r="85" spans="1:5" x14ac:dyDescent="0.25">
      <c r="A85" s="111">
        <f>A83+1</f>
        <v>63</v>
      </c>
      <c r="B85" s="127" t="s">
        <v>503</v>
      </c>
      <c r="C85" s="113" t="s">
        <v>102</v>
      </c>
      <c r="D85" s="58">
        <f>SUMIF(СВОД!$C$13:$C$482,B85,СВОД!$E$13:$E$482)*0.9</f>
        <v>7065.9000000000005</v>
      </c>
      <c r="E85" s="114">
        <f t="shared" ref="E85:E94" si="13">D85*1.2</f>
        <v>8479.08</v>
      </c>
    </row>
    <row r="86" spans="1:5" x14ac:dyDescent="0.25">
      <c r="A86" s="111">
        <f>A85+1</f>
        <v>64</v>
      </c>
      <c r="B86" s="127" t="s">
        <v>504</v>
      </c>
      <c r="C86" s="113" t="s">
        <v>102</v>
      </c>
      <c r="D86" s="58">
        <f>SUMIF(СВОД!$C$13:$C$482,B86,СВОД!$E$13:$E$482)*0.9</f>
        <v>6489</v>
      </c>
      <c r="E86" s="114">
        <f t="shared" si="13"/>
        <v>7786.7999999999993</v>
      </c>
    </row>
    <row r="87" spans="1:5" x14ac:dyDescent="0.25">
      <c r="A87" s="111">
        <f t="shared" ref="A87:A94" si="14">A86+1</f>
        <v>65</v>
      </c>
      <c r="B87" s="127" t="s">
        <v>505</v>
      </c>
      <c r="C87" s="113" t="s">
        <v>102</v>
      </c>
      <c r="D87" s="58">
        <f>SUMIF(СВОД!$C$13:$C$482,B87,СВОД!$E$13:$E$482)*0.9</f>
        <v>6350.4000000000005</v>
      </c>
      <c r="E87" s="114">
        <f t="shared" si="13"/>
        <v>7620.4800000000005</v>
      </c>
    </row>
    <row r="88" spans="1:5" x14ac:dyDescent="0.25">
      <c r="A88" s="111">
        <f t="shared" si="14"/>
        <v>66</v>
      </c>
      <c r="B88" s="127" t="s">
        <v>506</v>
      </c>
      <c r="C88" s="113" t="s">
        <v>102</v>
      </c>
      <c r="D88" s="58">
        <f>SUMIF(СВОД!$C$13:$C$482,B88,СВОД!$E$13:$E$482)*0.9</f>
        <v>5337.9000000000005</v>
      </c>
      <c r="E88" s="114">
        <f t="shared" si="13"/>
        <v>6405.4800000000005</v>
      </c>
    </row>
    <row r="89" spans="1:5" x14ac:dyDescent="0.25">
      <c r="A89" s="111">
        <f t="shared" si="14"/>
        <v>67</v>
      </c>
      <c r="B89" s="128" t="s">
        <v>507</v>
      </c>
      <c r="C89" s="113" t="s">
        <v>102</v>
      </c>
      <c r="D89" s="58">
        <f>SUMIF(СВОД!$C$13:$C$482,B89,СВОД!$E$13:$E$482)*0.9</f>
        <v>5048.1000000000004</v>
      </c>
      <c r="E89" s="114">
        <f t="shared" si="13"/>
        <v>6057.72</v>
      </c>
    </row>
    <row r="90" spans="1:5" x14ac:dyDescent="0.25">
      <c r="A90" s="111">
        <f t="shared" si="14"/>
        <v>68</v>
      </c>
      <c r="B90" s="128" t="s">
        <v>508</v>
      </c>
      <c r="C90" s="113" t="s">
        <v>102</v>
      </c>
      <c r="D90" s="58">
        <f>SUMIF(СВОД!$C$13:$C$482,B90,СВОД!$E$13:$E$482)*0.9</f>
        <v>4351.5</v>
      </c>
      <c r="E90" s="114">
        <f t="shared" si="13"/>
        <v>5221.8</v>
      </c>
    </row>
    <row r="91" spans="1:5" x14ac:dyDescent="0.25">
      <c r="A91" s="111">
        <f t="shared" si="14"/>
        <v>69</v>
      </c>
      <c r="B91" s="128" t="s">
        <v>509</v>
      </c>
      <c r="C91" s="113" t="s">
        <v>102</v>
      </c>
      <c r="D91" s="58">
        <f>SUMIF(СВОД!$C$13:$C$482,B91,СВОД!$E$13:$E$482)*0.9</f>
        <v>3896.1</v>
      </c>
      <c r="E91" s="114">
        <f t="shared" si="13"/>
        <v>4675.32</v>
      </c>
    </row>
    <row r="92" spans="1:5" x14ac:dyDescent="0.25">
      <c r="A92" s="111">
        <f t="shared" si="14"/>
        <v>70</v>
      </c>
      <c r="B92" s="128" t="s">
        <v>510</v>
      </c>
      <c r="C92" s="113" t="s">
        <v>102</v>
      </c>
      <c r="D92" s="58">
        <f>SUMIF(СВОД!$C$13:$C$482,B92,СВОД!$E$13:$E$482)*0.9</f>
        <v>3650.4</v>
      </c>
      <c r="E92" s="114">
        <f t="shared" si="13"/>
        <v>4380.4799999999996</v>
      </c>
    </row>
    <row r="93" spans="1:5" x14ac:dyDescent="0.25">
      <c r="A93" s="111">
        <f t="shared" si="14"/>
        <v>71</v>
      </c>
      <c r="B93" s="128" t="s">
        <v>517</v>
      </c>
      <c r="C93" s="113" t="s">
        <v>102</v>
      </c>
      <c r="D93" s="58">
        <f>SUMIF(СВОД!$C$13:$C$482,B93,СВОД!$E$13:$E$482)*0.9</f>
        <v>3179.7000000000003</v>
      </c>
      <c r="E93" s="114">
        <f t="shared" si="13"/>
        <v>3815.6400000000003</v>
      </c>
    </row>
    <row r="94" spans="1:5" x14ac:dyDescent="0.25">
      <c r="A94" s="111">
        <f t="shared" si="14"/>
        <v>72</v>
      </c>
      <c r="B94" s="128" t="s">
        <v>518</v>
      </c>
      <c r="C94" s="113" t="s">
        <v>102</v>
      </c>
      <c r="D94" s="58">
        <f>SUMIF(СВОД!$C$13:$C$482,B94,СВОД!$E$13:$E$482)*0.9</f>
        <v>2929.5</v>
      </c>
      <c r="E94" s="114">
        <f t="shared" si="13"/>
        <v>3515.4</v>
      </c>
    </row>
    <row r="95" spans="1:5" x14ac:dyDescent="0.25">
      <c r="A95" s="53"/>
      <c r="B95" s="60" t="s">
        <v>51</v>
      </c>
      <c r="C95" s="53"/>
      <c r="D95" s="53"/>
      <c r="E95" s="61"/>
    </row>
    <row r="96" spans="1:5" x14ac:dyDescent="0.25">
      <c r="A96" s="55">
        <f>A94+1</f>
        <v>73</v>
      </c>
      <c r="B96" s="97" t="s">
        <v>31</v>
      </c>
      <c r="C96" s="57" t="s">
        <v>102</v>
      </c>
      <c r="D96" s="58">
        <f>SUMIF(СВОД!$C$13:$C$482,B96,СВОД!$E$13:$E$482)*0.9</f>
        <v>61317.9</v>
      </c>
      <c r="E96" s="59">
        <f t="shared" ref="E96:E99" si="15">D96*1.2</f>
        <v>73581.48</v>
      </c>
    </row>
    <row r="97" spans="1:5" x14ac:dyDescent="0.25">
      <c r="A97" s="55">
        <f t="shared" ref="A97:A99" si="16">A96+1</f>
        <v>74</v>
      </c>
      <c r="B97" s="97" t="s">
        <v>87</v>
      </c>
      <c r="C97" s="57" t="s">
        <v>102</v>
      </c>
      <c r="D97" s="58">
        <f>SUMIF(СВОД!$C$13:$C$482,B97,СВОД!$E$13:$E$482)*0.9</f>
        <v>60765.3</v>
      </c>
      <c r="E97" s="59">
        <f t="shared" ref="E97" si="17">D97*1.2</f>
        <v>72918.36</v>
      </c>
    </row>
    <row r="98" spans="1:5" x14ac:dyDescent="0.25">
      <c r="A98" s="55">
        <f>A97+1</f>
        <v>75</v>
      </c>
      <c r="B98" s="97" t="s">
        <v>32</v>
      </c>
      <c r="C98" s="57" t="s">
        <v>102</v>
      </c>
      <c r="D98" s="58">
        <f>SUMIF(СВОД!$C$13:$C$482,B98,СВОД!$E$13:$E$482)*0.9</f>
        <v>54052.200000000004</v>
      </c>
      <c r="E98" s="59">
        <f t="shared" si="15"/>
        <v>64862.64</v>
      </c>
    </row>
    <row r="99" spans="1:5" x14ac:dyDescent="0.25">
      <c r="A99" s="55">
        <f t="shared" si="16"/>
        <v>76</v>
      </c>
      <c r="B99" s="97" t="s">
        <v>34</v>
      </c>
      <c r="C99" s="57" t="s">
        <v>102</v>
      </c>
      <c r="D99" s="58">
        <f>SUMIF(СВОД!$C$13:$C$482,B99,СВОД!$E$13:$E$482)*0.9</f>
        <v>39465</v>
      </c>
      <c r="E99" s="59">
        <f t="shared" si="15"/>
        <v>47358</v>
      </c>
    </row>
    <row r="100" spans="1:5" x14ac:dyDescent="0.25">
      <c r="A100" s="53"/>
      <c r="B100" s="60" t="s">
        <v>46</v>
      </c>
      <c r="C100" s="53"/>
      <c r="D100" s="53"/>
      <c r="E100" s="61"/>
    </row>
    <row r="101" spans="1:5" x14ac:dyDescent="0.25">
      <c r="A101" s="55">
        <f>A99+1</f>
        <v>77</v>
      </c>
      <c r="B101" s="97" t="s">
        <v>22</v>
      </c>
      <c r="C101" s="57" t="s">
        <v>102</v>
      </c>
      <c r="D101" s="58">
        <f>SUMIF(СВОД!$C$13:$C$482,B101,СВОД!$E$13:$E$482)*0.9</f>
        <v>10153.800000000001</v>
      </c>
      <c r="E101" s="59">
        <f t="shared" ref="E101" si="18">D101*1.2</f>
        <v>12184.560000000001</v>
      </c>
    </row>
    <row r="102" spans="1:5" x14ac:dyDescent="0.25">
      <c r="A102" s="55">
        <f t="shared" ref="A102:A103" si="19">A101+1</f>
        <v>78</v>
      </c>
      <c r="B102" s="97" t="s">
        <v>24</v>
      </c>
      <c r="C102" s="57" t="s">
        <v>102</v>
      </c>
      <c r="D102" s="58">
        <f>SUMIF(СВОД!$C$13:$C$482,B102,СВОД!$E$13:$E$482)*0.9</f>
        <v>3696.3</v>
      </c>
      <c r="E102" s="59">
        <f>D102*1.2</f>
        <v>4435.5600000000004</v>
      </c>
    </row>
    <row r="103" spans="1:5" x14ac:dyDescent="0.25">
      <c r="A103" s="55">
        <f t="shared" si="19"/>
        <v>79</v>
      </c>
      <c r="B103" s="97" t="s">
        <v>23</v>
      </c>
      <c r="C103" s="57" t="s">
        <v>102</v>
      </c>
      <c r="D103" s="58">
        <f>SUMIF(СВОД!$C$13:$C$482,B103,СВОД!$E$13:$E$482)*0.9</f>
        <v>2151.9</v>
      </c>
      <c r="E103" s="59">
        <f>D103*1.2</f>
        <v>2582.2800000000002</v>
      </c>
    </row>
    <row r="104" spans="1:5" x14ac:dyDescent="0.25">
      <c r="A104" s="53"/>
      <c r="B104" s="60" t="s">
        <v>47</v>
      </c>
      <c r="C104" s="53"/>
      <c r="D104" s="53"/>
      <c r="E104" s="61"/>
    </row>
    <row r="105" spans="1:5" x14ac:dyDescent="0.25">
      <c r="A105" s="55">
        <f>A103+1</f>
        <v>80</v>
      </c>
      <c r="B105" s="97" t="s">
        <v>21</v>
      </c>
      <c r="C105" s="57" t="s">
        <v>101</v>
      </c>
      <c r="D105" s="58">
        <f>SUMIF(СВОД!$C$13:$C$482,B105,СВОД!$E$13:$E$482)*0.9</f>
        <v>70.2</v>
      </c>
      <c r="E105" s="59">
        <f>D105*1.2</f>
        <v>84.24</v>
      </c>
    </row>
    <row r="106" spans="1:5" x14ac:dyDescent="0.25">
      <c r="A106" s="55">
        <f t="shared" ref="A106" si="20">A105+1</f>
        <v>81</v>
      </c>
      <c r="B106" s="97" t="s">
        <v>84</v>
      </c>
      <c r="C106" s="57" t="s">
        <v>101</v>
      </c>
      <c r="D106" s="58">
        <f>SUMIF(СВОД!$C$13:$C$482,B106,СВОД!$E$13:$E$482)*0.9</f>
        <v>62.1</v>
      </c>
      <c r="E106" s="59">
        <f>D106*1.2</f>
        <v>74.52</v>
      </c>
    </row>
    <row r="107" spans="1:5" x14ac:dyDescent="0.25">
      <c r="A107" s="53"/>
      <c r="B107" s="60" t="s">
        <v>107</v>
      </c>
      <c r="C107" s="53"/>
      <c r="D107" s="53"/>
      <c r="E107" s="61"/>
    </row>
    <row r="108" spans="1:5" x14ac:dyDescent="0.25">
      <c r="A108" s="55">
        <f>A106+1</f>
        <v>82</v>
      </c>
      <c r="B108" s="97" t="s">
        <v>108</v>
      </c>
      <c r="C108" s="57" t="s">
        <v>102</v>
      </c>
      <c r="D108" s="58">
        <f>SUMIF(СВОД!$C$13:$C$482,B108,СВОД!$E$13:$E$482)*0.9</f>
        <v>2894.4</v>
      </c>
      <c r="E108" s="59">
        <f t="shared" ref="E108:E109" si="21">D108*1.2</f>
        <v>3473.28</v>
      </c>
    </row>
    <row r="109" spans="1:5" x14ac:dyDescent="0.25">
      <c r="A109" s="55">
        <f t="shared" ref="A109" si="22">A108+1</f>
        <v>83</v>
      </c>
      <c r="B109" s="97" t="s">
        <v>109</v>
      </c>
      <c r="C109" s="57" t="s">
        <v>102</v>
      </c>
      <c r="D109" s="58">
        <f>SUMIF(СВОД!$C$13:$C$482,B109,СВОД!$E$13:$E$482)*0.9</f>
        <v>297.90000000000003</v>
      </c>
      <c r="E109" s="59">
        <f t="shared" si="21"/>
        <v>357.48</v>
      </c>
    </row>
    <row r="110" spans="1:5" x14ac:dyDescent="0.25">
      <c r="A110" s="53"/>
      <c r="B110" s="60" t="s">
        <v>153</v>
      </c>
      <c r="C110" s="53"/>
      <c r="D110" s="53"/>
      <c r="E110" s="61"/>
    </row>
    <row r="111" spans="1:5" x14ac:dyDescent="0.25">
      <c r="A111" s="55">
        <f>A109+1</f>
        <v>84</v>
      </c>
      <c r="B111" s="97" t="s">
        <v>137</v>
      </c>
      <c r="C111" s="57" t="s">
        <v>102</v>
      </c>
      <c r="D111" s="58">
        <f>SUMIF(СВОД!$C$13:$C$482,B111,СВОД!$E$13:$E$482)*0.9</f>
        <v>8429.4</v>
      </c>
      <c r="E111" s="59">
        <f t="shared" ref="E111:E119" si="23">D111*1.2</f>
        <v>10115.279999999999</v>
      </c>
    </row>
    <row r="112" spans="1:5" x14ac:dyDescent="0.25">
      <c r="A112" s="55">
        <f t="shared" ref="A112:A119" si="24">A111+1</f>
        <v>85</v>
      </c>
      <c r="B112" s="97" t="s">
        <v>138</v>
      </c>
      <c r="C112" s="57" t="s">
        <v>102</v>
      </c>
      <c r="D112" s="58">
        <f>SUMIF(СВОД!$C$13:$C$482,B112,СВОД!$E$13:$E$482)*0.9</f>
        <v>7697.7</v>
      </c>
      <c r="E112" s="59">
        <f t="shared" si="23"/>
        <v>9237.24</v>
      </c>
    </row>
    <row r="113" spans="1:5" x14ac:dyDescent="0.25">
      <c r="A113" s="55">
        <f t="shared" si="24"/>
        <v>86</v>
      </c>
      <c r="B113" s="97" t="s">
        <v>139</v>
      </c>
      <c r="C113" s="57" t="s">
        <v>102</v>
      </c>
      <c r="D113" s="58">
        <f>SUMIF(СВОД!$C$13:$C$482,B113,СВОД!$E$13:$E$482)*0.9</f>
        <v>6709.5</v>
      </c>
      <c r="E113" s="59">
        <f t="shared" si="23"/>
        <v>8051.4</v>
      </c>
    </row>
    <row r="114" spans="1:5" x14ac:dyDescent="0.25">
      <c r="A114" s="55">
        <f t="shared" si="24"/>
        <v>87</v>
      </c>
      <c r="B114" s="97" t="s">
        <v>140</v>
      </c>
      <c r="C114" s="57" t="s">
        <v>102</v>
      </c>
      <c r="D114" s="58">
        <f>SUMIF(СВОД!$C$13:$C$482,B114,СВОД!$E$13:$E$482)*0.9</f>
        <v>5613.3</v>
      </c>
      <c r="E114" s="59">
        <f t="shared" si="23"/>
        <v>6735.96</v>
      </c>
    </row>
    <row r="115" spans="1:5" x14ac:dyDescent="0.25">
      <c r="A115" s="55">
        <f t="shared" si="24"/>
        <v>88</v>
      </c>
      <c r="B115" s="97" t="s">
        <v>141</v>
      </c>
      <c r="C115" s="57" t="s">
        <v>102</v>
      </c>
      <c r="D115" s="58">
        <f>SUMIF(СВОД!$C$13:$C$482,B115,СВОД!$E$13:$E$482)*0.9</f>
        <v>4653</v>
      </c>
      <c r="E115" s="59">
        <f t="shared" si="23"/>
        <v>5583.5999999999995</v>
      </c>
    </row>
    <row r="116" spans="1:5" x14ac:dyDescent="0.25">
      <c r="A116" s="55">
        <f t="shared" si="24"/>
        <v>89</v>
      </c>
      <c r="B116" s="97" t="s">
        <v>142</v>
      </c>
      <c r="C116" s="57" t="s">
        <v>102</v>
      </c>
      <c r="D116" s="58">
        <f>SUMIF(СВОД!$C$13:$C$482,B116,СВОД!$E$13:$E$482)*0.9</f>
        <v>3747.6</v>
      </c>
      <c r="E116" s="59">
        <f t="shared" si="23"/>
        <v>4497.12</v>
      </c>
    </row>
    <row r="117" spans="1:5" x14ac:dyDescent="0.25">
      <c r="A117" s="55">
        <f t="shared" si="24"/>
        <v>90</v>
      </c>
      <c r="B117" s="97" t="s">
        <v>143</v>
      </c>
      <c r="C117" s="57" t="s">
        <v>102</v>
      </c>
      <c r="D117" s="58">
        <f>SUMIF(СВОД!$C$13:$C$482,B117,СВОД!$E$13:$E$482)*0.9</f>
        <v>2896.2000000000003</v>
      </c>
      <c r="E117" s="59">
        <f t="shared" si="23"/>
        <v>3475.44</v>
      </c>
    </row>
    <row r="118" spans="1:5" x14ac:dyDescent="0.25">
      <c r="A118" s="55">
        <f t="shared" si="24"/>
        <v>91</v>
      </c>
      <c r="B118" s="97" t="s">
        <v>144</v>
      </c>
      <c r="C118" s="57" t="s">
        <v>102</v>
      </c>
      <c r="D118" s="58">
        <f>SUMIF(СВОД!$C$13:$C$482,B118,СВОД!$E$13:$E$482)*0.9</f>
        <v>2346.3000000000002</v>
      </c>
      <c r="E118" s="59">
        <f t="shared" si="23"/>
        <v>2815.56</v>
      </c>
    </row>
    <row r="119" spans="1:5" x14ac:dyDescent="0.25">
      <c r="A119" s="55">
        <f t="shared" si="24"/>
        <v>92</v>
      </c>
      <c r="B119" s="97" t="s">
        <v>185</v>
      </c>
      <c r="C119" s="57" t="s">
        <v>102</v>
      </c>
      <c r="D119" s="58">
        <f>SUMIF(СВОД!$C$13:$C$482,B119,СВОД!$E$13:$E$482)*0.9</f>
        <v>1992.6000000000001</v>
      </c>
      <c r="E119" s="59">
        <f t="shared" si="23"/>
        <v>2391.12</v>
      </c>
    </row>
    <row r="120" spans="1:5" x14ac:dyDescent="0.25">
      <c r="A120" s="53"/>
      <c r="B120" s="60" t="s">
        <v>154</v>
      </c>
      <c r="C120" s="53"/>
      <c r="D120" s="53"/>
      <c r="E120" s="61"/>
    </row>
    <row r="121" spans="1:5" ht="18" customHeight="1" x14ac:dyDescent="0.25">
      <c r="A121" s="55">
        <f>A119+1</f>
        <v>93</v>
      </c>
      <c r="B121" s="97" t="s">
        <v>472</v>
      </c>
      <c r="C121" s="57" t="s">
        <v>102</v>
      </c>
      <c r="D121" s="58">
        <f>SUMIF(СВОД!$C$13:$C$482,B121,СВОД!$E$13:$E$482)*0.9</f>
        <v>382896.9</v>
      </c>
      <c r="E121" s="59">
        <f t="shared" ref="E121:E122" si="25">D121*1.2</f>
        <v>459476.28</v>
      </c>
    </row>
    <row r="122" spans="1:5" ht="27" x14ac:dyDescent="0.25">
      <c r="A122" s="55">
        <f t="shared" ref="A122" si="26">A121+1</f>
        <v>94</v>
      </c>
      <c r="B122" s="97" t="s">
        <v>473</v>
      </c>
      <c r="C122" s="57" t="s">
        <v>102</v>
      </c>
      <c r="D122" s="58">
        <f>SUMIF(СВОД!$C$13:$C$482,B122,СВОД!$E$13:$E$482)*0.9</f>
        <v>418316.4</v>
      </c>
      <c r="E122" s="59">
        <f t="shared" si="25"/>
        <v>501979.68</v>
      </c>
    </row>
    <row r="123" spans="1:5" ht="10.5" customHeight="1" x14ac:dyDescent="0.25">
      <c r="A123" s="45"/>
      <c r="B123" s="126"/>
      <c r="C123" s="107"/>
      <c r="D123" s="108"/>
      <c r="E123" s="109"/>
    </row>
    <row r="124" spans="1:5" x14ac:dyDescent="0.25">
      <c r="A124" s="110" t="s">
        <v>293</v>
      </c>
      <c r="B124" s="47"/>
      <c r="C124" s="45"/>
      <c r="D124" s="45"/>
      <c r="E124" s="45"/>
    </row>
    <row r="125" spans="1:5" x14ac:dyDescent="0.25">
      <c r="A125" s="45" t="s">
        <v>194</v>
      </c>
      <c r="B125" s="110" t="s">
        <v>195</v>
      </c>
      <c r="C125" s="45"/>
      <c r="D125" s="45"/>
      <c r="E125" s="45"/>
    </row>
    <row r="126" spans="1:5" x14ac:dyDescent="0.25">
      <c r="A126" s="45" t="s">
        <v>197</v>
      </c>
      <c r="B126" s="110" t="s">
        <v>198</v>
      </c>
      <c r="C126" s="45"/>
      <c r="D126" s="45"/>
      <c r="E126" s="45"/>
    </row>
    <row r="127" spans="1:5" x14ac:dyDescent="0.25">
      <c r="A127" s="45"/>
      <c r="B127" s="94"/>
      <c r="C127" s="45"/>
      <c r="D127" s="45"/>
      <c r="E127" s="45"/>
    </row>
    <row r="128" spans="1:5" x14ac:dyDescent="0.25">
      <c r="A128" s="45"/>
      <c r="B128" s="94"/>
      <c r="C128" s="45"/>
      <c r="D128" s="45"/>
      <c r="E128" s="45"/>
    </row>
    <row r="129" spans="1:5" x14ac:dyDescent="0.25">
      <c r="A129" s="45"/>
      <c r="B129" s="94"/>
      <c r="C129" s="45"/>
      <c r="D129" s="45"/>
      <c r="E129" s="45"/>
    </row>
    <row r="130" spans="1:5" x14ac:dyDescent="0.25">
      <c r="A130" s="45"/>
      <c r="B130" s="94"/>
      <c r="C130" s="45"/>
      <c r="D130" s="45"/>
      <c r="E130" s="45"/>
    </row>
    <row r="131" spans="1:5" x14ac:dyDescent="0.25">
      <c r="A131" s="45"/>
      <c r="B131" s="94"/>
      <c r="C131" s="45"/>
      <c r="D131" s="45"/>
      <c r="E131" s="45"/>
    </row>
    <row r="132" spans="1:5" x14ac:dyDescent="0.25">
      <c r="A132" s="45"/>
      <c r="B132" s="94"/>
      <c r="C132" s="45"/>
      <c r="D132" s="45"/>
      <c r="E132" s="45"/>
    </row>
    <row r="133" spans="1:5" x14ac:dyDescent="0.25">
      <c r="A133" s="45"/>
      <c r="B133" s="94"/>
      <c r="C133" s="45"/>
      <c r="D133" s="45"/>
      <c r="E133" s="45"/>
    </row>
  </sheetData>
  <hyperlinks>
    <hyperlink ref="C12" r:id="rId1"/>
    <hyperlink ref="C13" r:id="rId2"/>
  </hyperlinks>
  <printOptions horizontalCentered="1"/>
  <pageMargins left="0.70866141732283472" right="0.31496062992125984" top="0.35433070866141736" bottom="0.35433070866141736" header="0.31496062992125984" footer="0.31496062992125984"/>
  <pageSetup paperSize="9" scale="75" orientation="portrait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52"/>
  <sheetViews>
    <sheetView view="pageBreakPreview" topLeftCell="A124" zoomScaleNormal="100" zoomScaleSheetLayoutView="100" workbookViewId="0">
      <selection activeCell="A13" sqref="A13:E14"/>
    </sheetView>
  </sheetViews>
  <sheetFormatPr defaultColWidth="9.140625" defaultRowHeight="15" x14ac:dyDescent="0.25"/>
  <cols>
    <col min="1" max="1" width="5" style="145" customWidth="1"/>
    <col min="2" max="2" width="75.5703125" style="146" customWidth="1"/>
    <col min="3" max="3" width="9.140625" style="145"/>
    <col min="4" max="5" width="16" style="145" customWidth="1"/>
  </cols>
  <sheetData>
    <row r="1" spans="1:5" x14ac:dyDescent="0.25">
      <c r="A1" s="45"/>
      <c r="B1" s="94"/>
      <c r="C1" s="45"/>
      <c r="D1" s="45"/>
      <c r="E1" s="45"/>
    </row>
    <row r="2" spans="1:5" x14ac:dyDescent="0.25">
      <c r="A2" s="45"/>
      <c r="B2" s="94"/>
      <c r="C2" s="45"/>
      <c r="D2" s="45"/>
      <c r="E2" s="43" t="s">
        <v>525</v>
      </c>
    </row>
    <row r="3" spans="1:5" x14ac:dyDescent="0.25">
      <c r="A3" s="45"/>
      <c r="B3" s="94"/>
      <c r="C3" s="45"/>
      <c r="D3" s="45"/>
      <c r="E3" s="43" t="s">
        <v>526</v>
      </c>
    </row>
    <row r="4" spans="1:5" x14ac:dyDescent="0.25">
      <c r="A4" s="45"/>
      <c r="B4" s="94"/>
      <c r="C4" s="45"/>
      <c r="D4" s="45"/>
      <c r="E4" s="44" t="s">
        <v>527</v>
      </c>
    </row>
    <row r="5" spans="1:5" x14ac:dyDescent="0.25">
      <c r="A5" s="45"/>
      <c r="B5" s="94"/>
      <c r="C5" s="45"/>
      <c r="D5" s="45"/>
      <c r="E5" s="44" t="s">
        <v>528</v>
      </c>
    </row>
    <row r="6" spans="1:5" x14ac:dyDescent="0.25">
      <c r="A6" s="45"/>
      <c r="B6" s="94"/>
      <c r="C6" s="45"/>
      <c r="D6" s="45"/>
      <c r="E6" s="44" t="s">
        <v>529</v>
      </c>
    </row>
    <row r="7" spans="1:5" ht="6" customHeight="1" x14ac:dyDescent="0.25">
      <c r="A7" s="65"/>
      <c r="B7" s="132"/>
      <c r="C7" s="65"/>
      <c r="D7" s="65"/>
      <c r="E7" s="65"/>
    </row>
    <row r="8" spans="1:5" x14ac:dyDescent="0.25">
      <c r="A8" s="65"/>
      <c r="B8" s="132" t="s">
        <v>157</v>
      </c>
      <c r="C8" s="65"/>
      <c r="D8" s="65"/>
      <c r="E8" s="65"/>
    </row>
    <row r="9" spans="1:5" x14ac:dyDescent="0.25">
      <c r="A9" s="65"/>
      <c r="B9" s="132" t="s">
        <v>211</v>
      </c>
      <c r="C9" s="65"/>
      <c r="D9" s="65"/>
      <c r="E9" s="65"/>
    </row>
    <row r="10" spans="1:5" x14ac:dyDescent="0.25">
      <c r="A10" s="65"/>
      <c r="B10" s="132" t="str">
        <f>СВОД!C8</f>
        <v>от 01.01.2024г.</v>
      </c>
      <c r="C10" s="65"/>
      <c r="D10" s="65"/>
      <c r="E10" s="65"/>
    </row>
    <row r="11" spans="1:5" x14ac:dyDescent="0.25">
      <c r="A11" s="65"/>
      <c r="B11" s="132" t="s">
        <v>212</v>
      </c>
      <c r="C11" s="133"/>
      <c r="D11" s="65"/>
      <c r="E11" s="65"/>
    </row>
    <row r="12" spans="1:5" ht="4.5" customHeight="1" x14ac:dyDescent="0.25">
      <c r="A12" s="65"/>
      <c r="B12" s="132"/>
      <c r="C12" s="133"/>
      <c r="D12" s="65"/>
      <c r="E12" s="65"/>
    </row>
    <row r="13" spans="1:5" x14ac:dyDescent="0.25">
      <c r="A13" s="45"/>
      <c r="B13" s="95" t="s">
        <v>49</v>
      </c>
      <c r="C13" s="96" t="s">
        <v>530</v>
      </c>
      <c r="D13" s="45"/>
      <c r="E13" s="45"/>
    </row>
    <row r="14" spans="1:5" ht="15.75" thickBot="1" x14ac:dyDescent="0.3">
      <c r="A14" s="45"/>
      <c r="B14" s="95" t="s">
        <v>111</v>
      </c>
      <c r="C14" s="49" t="s">
        <v>531</v>
      </c>
      <c r="D14" s="45"/>
      <c r="E14" s="45"/>
    </row>
    <row r="15" spans="1:5" s="7" customFormat="1" ht="27.75" thickBot="1" x14ac:dyDescent="0.3">
      <c r="A15" s="134" t="s">
        <v>0</v>
      </c>
      <c r="B15" s="135" t="s">
        <v>1</v>
      </c>
      <c r="C15" s="135" t="s">
        <v>52</v>
      </c>
      <c r="D15" s="135" t="s">
        <v>39</v>
      </c>
      <c r="E15" s="136" t="s">
        <v>40</v>
      </c>
    </row>
    <row r="16" spans="1:5" x14ac:dyDescent="0.25">
      <c r="A16" s="137"/>
      <c r="B16" s="76" t="s">
        <v>229</v>
      </c>
      <c r="C16" s="76"/>
      <c r="D16" s="77"/>
      <c r="E16" s="77"/>
    </row>
    <row r="17" spans="1:5" x14ac:dyDescent="0.25">
      <c r="A17" s="78">
        <v>1</v>
      </c>
      <c r="B17" s="138" t="s">
        <v>213</v>
      </c>
      <c r="C17" s="80" t="s">
        <v>101</v>
      </c>
      <c r="D17" s="81">
        <f>SUMIF(СВОД!$C$13:$C$482,B17,СВОД!$E$13:$E$482)*0.9</f>
        <v>7805.7</v>
      </c>
      <c r="E17" s="139">
        <f>D17*1.2</f>
        <v>9366.84</v>
      </c>
    </row>
    <row r="18" spans="1:5" x14ac:dyDescent="0.25">
      <c r="A18" s="78">
        <f>A17+1</f>
        <v>2</v>
      </c>
      <c r="B18" s="138" t="s">
        <v>214</v>
      </c>
      <c r="C18" s="80" t="s">
        <v>101</v>
      </c>
      <c r="D18" s="81">
        <f>SUMIF(СВОД!$C$13:$C$482,B18,СВОД!$E$13:$E$482)*0.9</f>
        <v>5858.1</v>
      </c>
      <c r="E18" s="139">
        <f t="shared" ref="E18:E121" si="0">D18*1.2</f>
        <v>7029.72</v>
      </c>
    </row>
    <row r="19" spans="1:5" x14ac:dyDescent="0.25">
      <c r="A19" s="78">
        <f t="shared" ref="A19:A24" si="1">A18+1</f>
        <v>3</v>
      </c>
      <c r="B19" s="140" t="s">
        <v>215</v>
      </c>
      <c r="C19" s="80" t="s">
        <v>101</v>
      </c>
      <c r="D19" s="81">
        <f>SUMIF(СВОД!$C$13:$C$482,B19,СВОД!$E$13:$E$482)*0.9</f>
        <v>4480.2</v>
      </c>
      <c r="E19" s="139">
        <f t="shared" si="0"/>
        <v>5376.24</v>
      </c>
    </row>
    <row r="20" spans="1:5" x14ac:dyDescent="0.25">
      <c r="A20" s="78">
        <f t="shared" si="1"/>
        <v>4</v>
      </c>
      <c r="B20" s="138" t="s">
        <v>216</v>
      </c>
      <c r="C20" s="80" t="s">
        <v>101</v>
      </c>
      <c r="D20" s="81">
        <f>SUMIF(СВОД!$C$13:$C$482,B20,СВОД!$E$13:$E$482)*0.9</f>
        <v>3484.8</v>
      </c>
      <c r="E20" s="139">
        <f t="shared" si="0"/>
        <v>4181.76</v>
      </c>
    </row>
    <row r="21" spans="1:5" x14ac:dyDescent="0.25">
      <c r="A21" s="78">
        <f t="shared" si="1"/>
        <v>5</v>
      </c>
      <c r="B21" s="138" t="s">
        <v>217</v>
      </c>
      <c r="C21" s="80" t="s">
        <v>101</v>
      </c>
      <c r="D21" s="81">
        <f>SUMIF(СВОД!$C$13:$C$482,B21,СВОД!$E$13:$E$482)*0.9</f>
        <v>2695.5</v>
      </c>
      <c r="E21" s="139">
        <f t="shared" si="0"/>
        <v>3234.6</v>
      </c>
    </row>
    <row r="22" spans="1:5" x14ac:dyDescent="0.25">
      <c r="A22" s="78">
        <f t="shared" si="1"/>
        <v>6</v>
      </c>
      <c r="B22" s="138" t="s">
        <v>218</v>
      </c>
      <c r="C22" s="80" t="s">
        <v>101</v>
      </c>
      <c r="D22" s="81">
        <f>SUMIF(СВОД!$C$13:$C$482,B22,СВОД!$E$13:$E$482)*0.9</f>
        <v>1847.7</v>
      </c>
      <c r="E22" s="139">
        <f t="shared" si="0"/>
        <v>2217.2399999999998</v>
      </c>
    </row>
    <row r="23" spans="1:5" x14ac:dyDescent="0.25">
      <c r="A23" s="78">
        <f t="shared" si="1"/>
        <v>7</v>
      </c>
      <c r="B23" s="138" t="s">
        <v>219</v>
      </c>
      <c r="C23" s="80" t="s">
        <v>101</v>
      </c>
      <c r="D23" s="81">
        <f>SUMIF(СВОД!$C$13:$C$482,B23,СВОД!$E$13:$E$482)*0.9</f>
        <v>1460.7</v>
      </c>
      <c r="E23" s="139">
        <f t="shared" si="0"/>
        <v>1752.84</v>
      </c>
    </row>
    <row r="24" spans="1:5" x14ac:dyDescent="0.25">
      <c r="A24" s="78">
        <f t="shared" si="1"/>
        <v>8</v>
      </c>
      <c r="B24" s="138" t="s">
        <v>220</v>
      </c>
      <c r="C24" s="80" t="s">
        <v>101</v>
      </c>
      <c r="D24" s="81">
        <f>SUMIF(СВОД!$C$13:$C$482,B24,СВОД!$E$13:$E$482)*0.9</f>
        <v>1286.1000000000001</v>
      </c>
      <c r="E24" s="139">
        <f t="shared" si="0"/>
        <v>1543.3200000000002</v>
      </c>
    </row>
    <row r="25" spans="1:5" x14ac:dyDescent="0.25">
      <c r="A25" s="137"/>
      <c r="B25" s="76" t="s">
        <v>230</v>
      </c>
      <c r="C25" s="76"/>
      <c r="D25" s="76"/>
      <c r="E25" s="77"/>
    </row>
    <row r="26" spans="1:5" x14ac:dyDescent="0.25">
      <c r="A26" s="78">
        <f>A24+1</f>
        <v>9</v>
      </c>
      <c r="B26" s="138" t="s">
        <v>221</v>
      </c>
      <c r="C26" s="80" t="s">
        <v>101</v>
      </c>
      <c r="D26" s="81">
        <f>SUMIF(СВОД!$C$13:$C$482,B26,СВОД!$E$13:$E$482)*0.9</f>
        <v>9526.5</v>
      </c>
      <c r="E26" s="139">
        <f>D26*1.2</f>
        <v>11431.8</v>
      </c>
    </row>
    <row r="27" spans="1:5" x14ac:dyDescent="0.25">
      <c r="A27" s="78">
        <f t="shared" ref="A27:A30" si="2">A26+1</f>
        <v>10</v>
      </c>
      <c r="B27" s="138" t="s">
        <v>222</v>
      </c>
      <c r="C27" s="80" t="s">
        <v>101</v>
      </c>
      <c r="D27" s="81">
        <f>SUMIF(СВОД!$C$13:$C$482,B27,СВОД!$E$13:$E$482)*0.9</f>
        <v>7125.3</v>
      </c>
      <c r="E27" s="139">
        <f t="shared" ref="E27:E30" si="3">D27*1.2</f>
        <v>8550.36</v>
      </c>
    </row>
    <row r="28" spans="1:5" x14ac:dyDescent="0.25">
      <c r="A28" s="78">
        <f t="shared" si="2"/>
        <v>11</v>
      </c>
      <c r="B28" s="138" t="s">
        <v>223</v>
      </c>
      <c r="C28" s="80" t="s">
        <v>101</v>
      </c>
      <c r="D28" s="81">
        <f>SUMIF(СВОД!$C$13:$C$482,B28,СВОД!$E$13:$E$482)*0.9</f>
        <v>4722.3</v>
      </c>
      <c r="E28" s="139">
        <f t="shared" si="3"/>
        <v>5666.76</v>
      </c>
    </row>
    <row r="29" spans="1:5" x14ac:dyDescent="0.25">
      <c r="A29" s="78">
        <f t="shared" si="2"/>
        <v>12</v>
      </c>
      <c r="B29" s="138" t="s">
        <v>224</v>
      </c>
      <c r="C29" s="80" t="s">
        <v>101</v>
      </c>
      <c r="D29" s="81">
        <f>SUMIF(СВОД!$C$13:$C$482,B29,СВОД!$E$13:$E$482)*0.9</f>
        <v>3754.8</v>
      </c>
      <c r="E29" s="139">
        <f t="shared" si="3"/>
        <v>4505.76</v>
      </c>
    </row>
    <row r="30" spans="1:5" x14ac:dyDescent="0.25">
      <c r="A30" s="78">
        <f t="shared" si="2"/>
        <v>13</v>
      </c>
      <c r="B30" s="138" t="s">
        <v>225</v>
      </c>
      <c r="C30" s="80" t="s">
        <v>101</v>
      </c>
      <c r="D30" s="81">
        <f>SUMIF(СВОД!$C$13:$C$482,B30,СВОД!$E$13:$E$482)*0.9</f>
        <v>3036.6</v>
      </c>
      <c r="E30" s="139">
        <f t="shared" si="3"/>
        <v>3643.9199999999996</v>
      </c>
    </row>
    <row r="31" spans="1:5" x14ac:dyDescent="0.25">
      <c r="A31" s="137"/>
      <c r="B31" s="76" t="s">
        <v>231</v>
      </c>
      <c r="C31" s="76"/>
      <c r="D31" s="76"/>
      <c r="E31" s="77"/>
    </row>
    <row r="32" spans="1:5" ht="15" customHeight="1" x14ac:dyDescent="0.25">
      <c r="A32" s="78">
        <f>A30+1</f>
        <v>14</v>
      </c>
      <c r="B32" s="138" t="s">
        <v>226</v>
      </c>
      <c r="C32" s="80" t="s">
        <v>101</v>
      </c>
      <c r="D32" s="81">
        <f>SUMIF(СВОД!$C$13:$C$482,B32,СВОД!$E$13:$E$482)*0.9</f>
        <v>7289.1</v>
      </c>
      <c r="E32" s="139">
        <f>D32*1.2</f>
        <v>8746.92</v>
      </c>
    </row>
    <row r="33" spans="1:5" ht="15" customHeight="1" x14ac:dyDescent="0.25">
      <c r="A33" s="78">
        <f t="shared" ref="A33:A34" si="4">A32+1</f>
        <v>15</v>
      </c>
      <c r="B33" s="138" t="s">
        <v>227</v>
      </c>
      <c r="C33" s="80" t="s">
        <v>101</v>
      </c>
      <c r="D33" s="81">
        <f>SUMIF(СВОД!$C$13:$C$482,B33,СВОД!$E$13:$E$482)*0.9</f>
        <v>6197.4000000000005</v>
      </c>
      <c r="E33" s="139">
        <f t="shared" ref="E33:E34" si="5">D33*1.2</f>
        <v>7436.88</v>
      </c>
    </row>
    <row r="34" spans="1:5" ht="15" customHeight="1" x14ac:dyDescent="0.25">
      <c r="A34" s="78">
        <f t="shared" si="4"/>
        <v>16</v>
      </c>
      <c r="B34" s="138" t="s">
        <v>228</v>
      </c>
      <c r="C34" s="80" t="s">
        <v>101</v>
      </c>
      <c r="D34" s="81">
        <f>SUMIF(СВОД!$C$13:$C$482,B34,СВОД!$E$13:$E$482)*0.9</f>
        <v>5738.4000000000005</v>
      </c>
      <c r="E34" s="139">
        <f t="shared" si="5"/>
        <v>6886.0800000000008</v>
      </c>
    </row>
    <row r="35" spans="1:5" x14ac:dyDescent="0.25">
      <c r="A35" s="137"/>
      <c r="B35" s="141" t="s">
        <v>278</v>
      </c>
      <c r="C35" s="137"/>
      <c r="D35" s="137"/>
      <c r="E35" s="142"/>
    </row>
    <row r="36" spans="1:5" x14ac:dyDescent="0.25">
      <c r="A36" s="78">
        <f>A34+1</f>
        <v>17</v>
      </c>
      <c r="B36" s="138" t="s">
        <v>232</v>
      </c>
      <c r="C36" s="80" t="s">
        <v>102</v>
      </c>
      <c r="D36" s="81">
        <f>SUMIF(СВОД!$C$13:$C$482,B36,СВОД!$E$13:$E$482)*0.9</f>
        <v>9864</v>
      </c>
      <c r="E36" s="139">
        <f t="shared" si="0"/>
        <v>11836.8</v>
      </c>
    </row>
    <row r="37" spans="1:5" x14ac:dyDescent="0.25">
      <c r="A37" s="78">
        <f t="shared" ref="A37:A43" si="6">A36+1</f>
        <v>18</v>
      </c>
      <c r="B37" s="138" t="s">
        <v>233</v>
      </c>
      <c r="C37" s="80" t="s">
        <v>102</v>
      </c>
      <c r="D37" s="81">
        <f>SUMIF(СВОД!$C$13:$C$482,B37,СВОД!$E$13:$E$482)*0.9</f>
        <v>8199</v>
      </c>
      <c r="E37" s="139">
        <f t="shared" si="0"/>
        <v>9838.7999999999993</v>
      </c>
    </row>
    <row r="38" spans="1:5" x14ac:dyDescent="0.25">
      <c r="A38" s="78">
        <f t="shared" si="6"/>
        <v>19</v>
      </c>
      <c r="B38" s="138" t="s">
        <v>234</v>
      </c>
      <c r="C38" s="80" t="s">
        <v>102</v>
      </c>
      <c r="D38" s="81">
        <f>SUMIF(СВОД!$C$13:$C$482,B38,СВОД!$E$13:$E$482)*0.9</f>
        <v>6821.1</v>
      </c>
      <c r="E38" s="139">
        <f t="shared" si="0"/>
        <v>8185.32</v>
      </c>
    </row>
    <row r="39" spans="1:5" x14ac:dyDescent="0.25">
      <c r="A39" s="78">
        <f t="shared" si="6"/>
        <v>20</v>
      </c>
      <c r="B39" s="138" t="s">
        <v>235</v>
      </c>
      <c r="C39" s="80" t="s">
        <v>102</v>
      </c>
      <c r="D39" s="81">
        <f>SUMIF(СВОД!$C$13:$C$482,B39,СВОД!$E$13:$E$482)*0.9</f>
        <v>5414.4000000000005</v>
      </c>
      <c r="E39" s="139">
        <f t="shared" si="0"/>
        <v>6497.2800000000007</v>
      </c>
    </row>
    <row r="40" spans="1:5" x14ac:dyDescent="0.25">
      <c r="A40" s="78">
        <f t="shared" si="6"/>
        <v>21</v>
      </c>
      <c r="B40" s="138" t="s">
        <v>236</v>
      </c>
      <c r="C40" s="80" t="s">
        <v>102</v>
      </c>
      <c r="D40" s="81">
        <f>SUMIF(СВОД!$C$13:$C$482,B40,СВОД!$E$13:$E$482)*0.9</f>
        <v>3849.3</v>
      </c>
      <c r="E40" s="139">
        <f t="shared" si="0"/>
        <v>4619.16</v>
      </c>
    </row>
    <row r="41" spans="1:5" x14ac:dyDescent="0.25">
      <c r="A41" s="78">
        <f t="shared" si="6"/>
        <v>22</v>
      </c>
      <c r="B41" s="138" t="s">
        <v>237</v>
      </c>
      <c r="C41" s="80" t="s">
        <v>102</v>
      </c>
      <c r="D41" s="81">
        <f>SUMIF(СВОД!$C$13:$C$482,B41,СВОД!$E$13:$E$482)*0.9</f>
        <v>2671.2000000000003</v>
      </c>
      <c r="E41" s="139">
        <f t="shared" si="0"/>
        <v>3205.44</v>
      </c>
    </row>
    <row r="42" spans="1:5" x14ac:dyDescent="0.25">
      <c r="A42" s="78">
        <f t="shared" si="6"/>
        <v>23</v>
      </c>
      <c r="B42" s="138" t="s">
        <v>238</v>
      </c>
      <c r="C42" s="80" t="s">
        <v>102</v>
      </c>
      <c r="D42" s="81">
        <f>SUMIF(СВОД!$C$13:$C$482,B42,СВОД!$E$13:$E$482)*0.9</f>
        <v>2249.1</v>
      </c>
      <c r="E42" s="139">
        <f t="shared" si="0"/>
        <v>2698.9199999999996</v>
      </c>
    </row>
    <row r="43" spans="1:5" x14ac:dyDescent="0.25">
      <c r="A43" s="78">
        <f t="shared" si="6"/>
        <v>24</v>
      </c>
      <c r="B43" s="138" t="s">
        <v>239</v>
      </c>
      <c r="C43" s="80" t="s">
        <v>102</v>
      </c>
      <c r="D43" s="81">
        <f>SUMIF(СВОД!$C$13:$C$482,B43,СВОД!$E$13:$E$482)*0.9</f>
        <v>1918.8</v>
      </c>
      <c r="E43" s="139">
        <f t="shared" si="0"/>
        <v>2302.56</v>
      </c>
    </row>
    <row r="44" spans="1:5" x14ac:dyDescent="0.25">
      <c r="A44" s="137"/>
      <c r="B44" s="141" t="s">
        <v>279</v>
      </c>
      <c r="C44" s="137"/>
      <c r="D44" s="137"/>
      <c r="E44" s="142"/>
    </row>
    <row r="45" spans="1:5" x14ac:dyDescent="0.25">
      <c r="A45" s="78">
        <f>A43+1</f>
        <v>25</v>
      </c>
      <c r="B45" s="138" t="s">
        <v>264</v>
      </c>
      <c r="C45" s="80" t="s">
        <v>102</v>
      </c>
      <c r="D45" s="81">
        <f>SUMIF(СВОД!$C$13:$C$482,B45,СВОД!$E$13:$E$482)*0.9</f>
        <v>43092.9</v>
      </c>
      <c r="E45" s="139">
        <f t="shared" ref="E45" si="7">D45*1.2</f>
        <v>51711.48</v>
      </c>
    </row>
    <row r="46" spans="1:5" x14ac:dyDescent="0.25">
      <c r="A46" s="78">
        <f t="shared" ref="A46:A63" si="8">A45+1</f>
        <v>26</v>
      </c>
      <c r="B46" s="140" t="s">
        <v>265</v>
      </c>
      <c r="C46" s="80" t="s">
        <v>102</v>
      </c>
      <c r="D46" s="81">
        <f>SUMIF(СВОД!$C$13:$C$482,B46,СВОД!$E$13:$E$482)*0.9</f>
        <v>37798.200000000004</v>
      </c>
      <c r="E46" s="139">
        <f t="shared" ref="E46:E63" si="9">D46*1.2</f>
        <v>45357.840000000004</v>
      </c>
    </row>
    <row r="47" spans="1:5" x14ac:dyDescent="0.25">
      <c r="A47" s="78">
        <f t="shared" si="8"/>
        <v>27</v>
      </c>
      <c r="B47" s="140" t="s">
        <v>266</v>
      </c>
      <c r="C47" s="80" t="s">
        <v>102</v>
      </c>
      <c r="D47" s="81">
        <f>SUMIF(СВОД!$C$13:$C$482,B47,СВОД!$E$13:$E$482)*0.9</f>
        <v>25672.5</v>
      </c>
      <c r="E47" s="139">
        <f t="shared" si="9"/>
        <v>30807</v>
      </c>
    </row>
    <row r="48" spans="1:5" x14ac:dyDescent="0.25">
      <c r="A48" s="78">
        <f t="shared" si="8"/>
        <v>28</v>
      </c>
      <c r="B48" s="138" t="s">
        <v>267</v>
      </c>
      <c r="C48" s="80" t="s">
        <v>102</v>
      </c>
      <c r="D48" s="81">
        <f>SUMIF(СВОД!$C$13:$C$482,B48,СВОД!$E$13:$E$482)*0.9</f>
        <v>14933.7</v>
      </c>
      <c r="E48" s="139">
        <f t="shared" si="9"/>
        <v>17920.439999999999</v>
      </c>
    </row>
    <row r="49" spans="1:5" x14ac:dyDescent="0.25">
      <c r="A49" s="78">
        <f t="shared" si="8"/>
        <v>29</v>
      </c>
      <c r="B49" s="138" t="s">
        <v>268</v>
      </c>
      <c r="C49" s="80" t="s">
        <v>102</v>
      </c>
      <c r="D49" s="81">
        <f>SUMIF(СВОД!$C$13:$C$482,B49,СВОД!$E$13:$E$482)*0.9</f>
        <v>12902.4</v>
      </c>
      <c r="E49" s="139">
        <f t="shared" si="9"/>
        <v>15482.88</v>
      </c>
    </row>
    <row r="50" spans="1:5" x14ac:dyDescent="0.25">
      <c r="A50" s="78">
        <f t="shared" si="8"/>
        <v>30</v>
      </c>
      <c r="B50" s="140" t="s">
        <v>269</v>
      </c>
      <c r="C50" s="80" t="s">
        <v>102</v>
      </c>
      <c r="D50" s="81">
        <f>SUMIF(СВОД!$C$13:$C$482,B50,СВОД!$E$13:$E$482)*0.9</f>
        <v>16276.5</v>
      </c>
      <c r="E50" s="139">
        <f t="shared" si="9"/>
        <v>19531.8</v>
      </c>
    </row>
    <row r="51" spans="1:5" x14ac:dyDescent="0.25">
      <c r="A51" s="78">
        <f t="shared" si="8"/>
        <v>31</v>
      </c>
      <c r="B51" s="138" t="s">
        <v>270</v>
      </c>
      <c r="C51" s="80" t="s">
        <v>102</v>
      </c>
      <c r="D51" s="81">
        <f>SUMIF(СВОД!$C$13:$C$482,B51,СВОД!$E$13:$E$482)*0.9</f>
        <v>10476.9</v>
      </c>
      <c r="E51" s="139">
        <f t="shared" si="9"/>
        <v>12572.279999999999</v>
      </c>
    </row>
    <row r="52" spans="1:5" x14ac:dyDescent="0.25">
      <c r="A52" s="78">
        <f t="shared" si="8"/>
        <v>32</v>
      </c>
      <c r="B52" s="138" t="s">
        <v>474</v>
      </c>
      <c r="C52" s="80" t="s">
        <v>102</v>
      </c>
      <c r="D52" s="81">
        <f>SUMIF(СВОД!$C$13:$C$482,B52,СВОД!$E$13:$E$482)*0.9</f>
        <v>10476.9</v>
      </c>
      <c r="E52" s="139">
        <f t="shared" si="9"/>
        <v>12572.279999999999</v>
      </c>
    </row>
    <row r="53" spans="1:5" x14ac:dyDescent="0.25">
      <c r="A53" s="78">
        <f t="shared" si="8"/>
        <v>33</v>
      </c>
      <c r="B53" s="138" t="s">
        <v>271</v>
      </c>
      <c r="C53" s="80" t="s">
        <v>102</v>
      </c>
      <c r="D53" s="81">
        <f>SUMIF(СВОД!$C$13:$C$482,B53,СВОД!$E$13:$E$482)*0.9</f>
        <v>7722.9000000000005</v>
      </c>
      <c r="E53" s="139">
        <f t="shared" si="9"/>
        <v>9267.48</v>
      </c>
    </row>
    <row r="54" spans="1:5" x14ac:dyDescent="0.25">
      <c r="A54" s="78">
        <f t="shared" si="8"/>
        <v>34</v>
      </c>
      <c r="B54" s="138" t="s">
        <v>475</v>
      </c>
      <c r="C54" s="80" t="s">
        <v>102</v>
      </c>
      <c r="D54" s="81">
        <f>SUMIF(СВОД!$C$13:$C$482,B54,СВОД!$E$13:$E$482)*0.9</f>
        <v>7722.9000000000005</v>
      </c>
      <c r="E54" s="139">
        <f t="shared" si="9"/>
        <v>9267.48</v>
      </c>
    </row>
    <row r="55" spans="1:5" x14ac:dyDescent="0.25">
      <c r="A55" s="78">
        <f t="shared" si="8"/>
        <v>35</v>
      </c>
      <c r="B55" s="138" t="s">
        <v>272</v>
      </c>
      <c r="C55" s="80" t="s">
        <v>102</v>
      </c>
      <c r="D55" s="81">
        <f>SUMIF(СВОД!$C$13:$C$482,B55,СВОД!$E$13:$E$482)*0.9</f>
        <v>5063.4000000000005</v>
      </c>
      <c r="E55" s="139">
        <f t="shared" si="9"/>
        <v>6076.0800000000008</v>
      </c>
    </row>
    <row r="56" spans="1:5" x14ac:dyDescent="0.25">
      <c r="A56" s="78">
        <f t="shared" si="8"/>
        <v>36</v>
      </c>
      <c r="B56" s="138" t="s">
        <v>273</v>
      </c>
      <c r="C56" s="80" t="s">
        <v>102</v>
      </c>
      <c r="D56" s="81">
        <f>SUMIF(СВОД!$C$13:$C$482,B56,СВОД!$E$13:$E$482)*0.9</f>
        <v>6500.7</v>
      </c>
      <c r="E56" s="139">
        <f t="shared" si="9"/>
        <v>7800.8399999999992</v>
      </c>
    </row>
    <row r="57" spans="1:5" x14ac:dyDescent="0.25">
      <c r="A57" s="78">
        <f t="shared" si="8"/>
        <v>37</v>
      </c>
      <c r="B57" s="138" t="s">
        <v>274</v>
      </c>
      <c r="C57" s="80" t="s">
        <v>102</v>
      </c>
      <c r="D57" s="81">
        <f>SUMIF(СВОД!$C$13:$C$482,B57,СВОД!$E$13:$E$482)*0.9</f>
        <v>3725.1</v>
      </c>
      <c r="E57" s="139">
        <f t="shared" si="9"/>
        <v>4470.12</v>
      </c>
    </row>
    <row r="58" spans="1:5" x14ac:dyDescent="0.25">
      <c r="A58" s="78">
        <f t="shared" si="8"/>
        <v>38</v>
      </c>
      <c r="B58" s="79" t="s">
        <v>470</v>
      </c>
      <c r="C58" s="80" t="s">
        <v>102</v>
      </c>
      <c r="D58" s="81">
        <f>SUMIF(СВОД!$C$13:$C$482,B58,СВОД!$E$13:$E$482)*0.9</f>
        <v>3798.9</v>
      </c>
      <c r="E58" s="139">
        <f t="shared" ref="E58:E62" si="10">D58*1.2</f>
        <v>4558.68</v>
      </c>
    </row>
    <row r="59" spans="1:5" x14ac:dyDescent="0.25">
      <c r="A59" s="78">
        <f t="shared" si="8"/>
        <v>39</v>
      </c>
      <c r="B59" s="79" t="s">
        <v>469</v>
      </c>
      <c r="C59" s="80" t="s">
        <v>102</v>
      </c>
      <c r="D59" s="81">
        <f>SUMIF(СВОД!$C$13:$C$482,B59,СВОД!$E$13:$E$482)*0.9</f>
        <v>3233.7000000000003</v>
      </c>
      <c r="E59" s="139">
        <f t="shared" si="10"/>
        <v>3880.44</v>
      </c>
    </row>
    <row r="60" spans="1:5" x14ac:dyDescent="0.25">
      <c r="A60" s="78">
        <f t="shared" si="8"/>
        <v>40</v>
      </c>
      <c r="B60" s="138" t="s">
        <v>275</v>
      </c>
      <c r="C60" s="80" t="s">
        <v>102</v>
      </c>
      <c r="D60" s="81">
        <f>SUMIF(СВОД!$C$13:$C$482,B60,СВОД!$E$13:$E$482)*0.9</f>
        <v>2495.7000000000003</v>
      </c>
      <c r="E60" s="139">
        <f t="shared" si="10"/>
        <v>2994.84</v>
      </c>
    </row>
    <row r="61" spans="1:5" x14ac:dyDescent="0.25">
      <c r="A61" s="78">
        <f t="shared" si="8"/>
        <v>41</v>
      </c>
      <c r="B61" s="138" t="s">
        <v>476</v>
      </c>
      <c r="C61" s="80" t="s">
        <v>102</v>
      </c>
      <c r="D61" s="81">
        <f>SUMIF(СВОД!$C$13:$C$482,B61,СВОД!$E$13:$E$482)*0.9</f>
        <v>2495.7000000000003</v>
      </c>
      <c r="E61" s="139">
        <f t="shared" si="10"/>
        <v>2994.84</v>
      </c>
    </row>
    <row r="62" spans="1:5" x14ac:dyDescent="0.25">
      <c r="A62" s="78">
        <f>A60+1</f>
        <v>41</v>
      </c>
      <c r="B62" s="138" t="s">
        <v>276</v>
      </c>
      <c r="C62" s="80" t="s">
        <v>102</v>
      </c>
      <c r="D62" s="81">
        <f>SUMIF(СВОД!$C$13:$C$482,B62,СВОД!$E$13:$E$482)*0.9</f>
        <v>2597.4</v>
      </c>
      <c r="E62" s="139">
        <f t="shared" si="10"/>
        <v>3116.88</v>
      </c>
    </row>
    <row r="63" spans="1:5" x14ac:dyDescent="0.25">
      <c r="A63" s="78">
        <f t="shared" si="8"/>
        <v>42</v>
      </c>
      <c r="B63" s="138" t="s">
        <v>277</v>
      </c>
      <c r="C63" s="80" t="s">
        <v>102</v>
      </c>
      <c r="D63" s="81">
        <f>SUMIF(СВОД!$C$13:$C$482,B63,СВОД!$E$13:$E$482)*0.9</f>
        <v>1317.6000000000001</v>
      </c>
      <c r="E63" s="139">
        <f t="shared" si="9"/>
        <v>1581.1200000000001</v>
      </c>
    </row>
    <row r="64" spans="1:5" x14ac:dyDescent="0.25">
      <c r="A64" s="137"/>
      <c r="B64" s="141" t="s">
        <v>281</v>
      </c>
      <c r="C64" s="137"/>
      <c r="D64" s="137"/>
      <c r="E64" s="142"/>
    </row>
    <row r="65" spans="1:5" x14ac:dyDescent="0.25">
      <c r="A65" s="78">
        <f>A63+1</f>
        <v>43</v>
      </c>
      <c r="B65" s="140" t="s">
        <v>545</v>
      </c>
      <c r="C65" s="80" t="s">
        <v>102</v>
      </c>
      <c r="D65" s="81">
        <f>SUMIF(СВОД!$C$13:$C$482,B65,СВОД!$E$13:$E$482)*0.9</f>
        <v>3421.8</v>
      </c>
      <c r="E65" s="139">
        <f t="shared" si="0"/>
        <v>4106.16</v>
      </c>
    </row>
    <row r="66" spans="1:5" x14ac:dyDescent="0.25">
      <c r="A66" s="78">
        <f t="shared" ref="A66:A71" si="11">A65+1</f>
        <v>44</v>
      </c>
      <c r="B66" s="138" t="s">
        <v>536</v>
      </c>
      <c r="C66" s="80" t="s">
        <v>102</v>
      </c>
      <c r="D66" s="81">
        <f>SUMIF(СВОД!$C$13:$C$482,B66,СВОД!$E$13:$E$482)*0.9</f>
        <v>3421.8</v>
      </c>
      <c r="E66" s="139">
        <f t="shared" ref="E66:E68" si="12">D66*1.2</f>
        <v>4106.16</v>
      </c>
    </row>
    <row r="67" spans="1:5" x14ac:dyDescent="0.25">
      <c r="A67" s="78">
        <f t="shared" si="11"/>
        <v>45</v>
      </c>
      <c r="B67" s="138" t="s">
        <v>546</v>
      </c>
      <c r="C67" s="80" t="s">
        <v>102</v>
      </c>
      <c r="D67" s="81">
        <f>SUMIF(СВОД!$C$13:$C$482,B67,СВОД!$E$13:$E$482)*0.9</f>
        <v>2983.5</v>
      </c>
      <c r="E67" s="139">
        <f t="shared" si="12"/>
        <v>3580.2</v>
      </c>
    </row>
    <row r="68" spans="1:5" ht="27" x14ac:dyDescent="0.25">
      <c r="A68" s="78">
        <f t="shared" si="11"/>
        <v>46</v>
      </c>
      <c r="B68" s="138" t="s">
        <v>465</v>
      </c>
      <c r="C68" s="80" t="s">
        <v>102</v>
      </c>
      <c r="D68" s="81">
        <f>SUMIF(СВОД!$C$13:$C$482,B68,СВОД!$E$13:$E$482)*0.9</f>
        <v>4011.3</v>
      </c>
      <c r="E68" s="139">
        <f t="shared" si="12"/>
        <v>4813.5600000000004</v>
      </c>
    </row>
    <row r="69" spans="1:5" x14ac:dyDescent="0.25">
      <c r="A69" s="78">
        <f t="shared" si="11"/>
        <v>47</v>
      </c>
      <c r="B69" s="138" t="s">
        <v>464</v>
      </c>
      <c r="C69" s="80" t="s">
        <v>102</v>
      </c>
      <c r="D69" s="81">
        <f>SUMIF(СВОД!$C$13:$C$482,B69,СВОД!$E$13:$E$482)*0.9</f>
        <v>2595.6</v>
      </c>
      <c r="E69" s="139">
        <f t="shared" ref="E69:E71" si="13">D69*1.2</f>
        <v>3114.72</v>
      </c>
    </row>
    <row r="70" spans="1:5" x14ac:dyDescent="0.25">
      <c r="A70" s="78">
        <f t="shared" si="11"/>
        <v>48</v>
      </c>
      <c r="B70" s="138" t="s">
        <v>463</v>
      </c>
      <c r="C70" s="80" t="s">
        <v>102</v>
      </c>
      <c r="D70" s="81">
        <f>SUMIF(СВОД!$C$13:$C$482,B70,СВОД!$E$13:$E$482)*0.9</f>
        <v>2595.6</v>
      </c>
      <c r="E70" s="139">
        <f t="shared" si="13"/>
        <v>3114.72</v>
      </c>
    </row>
    <row r="71" spans="1:5" x14ac:dyDescent="0.25">
      <c r="A71" s="78">
        <f t="shared" si="11"/>
        <v>49</v>
      </c>
      <c r="B71" s="138" t="s">
        <v>462</v>
      </c>
      <c r="C71" s="80" t="s">
        <v>102</v>
      </c>
      <c r="D71" s="81">
        <f>SUMIF(СВОД!$C$13:$C$482,B71,СВОД!$E$13:$E$482)*0.9</f>
        <v>2264.4</v>
      </c>
      <c r="E71" s="139">
        <f t="shared" si="13"/>
        <v>2717.28</v>
      </c>
    </row>
    <row r="72" spans="1:5" x14ac:dyDescent="0.25">
      <c r="A72" s="137"/>
      <c r="B72" s="141" t="s">
        <v>282</v>
      </c>
      <c r="C72" s="137"/>
      <c r="D72" s="137"/>
      <c r="E72" s="142"/>
    </row>
    <row r="73" spans="1:5" x14ac:dyDescent="0.25">
      <c r="A73" s="78">
        <f>A71+1</f>
        <v>50</v>
      </c>
      <c r="B73" s="138" t="s">
        <v>283</v>
      </c>
      <c r="C73" s="80" t="s">
        <v>102</v>
      </c>
      <c r="D73" s="81">
        <f>SUMIF(СВОД!$C$13:$C$482,B73,СВОД!$E$13:$E$482)*0.9</f>
        <v>9737.1</v>
      </c>
      <c r="E73" s="139">
        <f t="shared" ref="E73:E74" si="14">D73*1.2</f>
        <v>11684.52</v>
      </c>
    </row>
    <row r="74" spans="1:5" x14ac:dyDescent="0.25">
      <c r="A74" s="78">
        <f t="shared" ref="A74:A78" si="15">A73+1</f>
        <v>51</v>
      </c>
      <c r="B74" s="138" t="s">
        <v>284</v>
      </c>
      <c r="C74" s="80" t="s">
        <v>102</v>
      </c>
      <c r="D74" s="81">
        <f>SUMIF(СВОД!$C$13:$C$482,B74,СВОД!$E$13:$E$482)*0.9</f>
        <v>7846.2</v>
      </c>
      <c r="E74" s="139">
        <f t="shared" si="14"/>
        <v>9415.4399999999987</v>
      </c>
    </row>
    <row r="75" spans="1:5" x14ac:dyDescent="0.25">
      <c r="A75" s="78">
        <f t="shared" si="15"/>
        <v>52</v>
      </c>
      <c r="B75" s="138" t="s">
        <v>286</v>
      </c>
      <c r="C75" s="80" t="s">
        <v>102</v>
      </c>
      <c r="D75" s="81">
        <f>SUMIF(СВОД!$C$13:$C$482,B75,СВОД!$E$13:$E$482)*0.9</f>
        <v>5760.9000000000005</v>
      </c>
      <c r="E75" s="139">
        <f t="shared" ref="E75" si="16">D75*1.2</f>
        <v>6913.0800000000008</v>
      </c>
    </row>
    <row r="76" spans="1:5" x14ac:dyDescent="0.25">
      <c r="A76" s="78">
        <f t="shared" si="15"/>
        <v>53</v>
      </c>
      <c r="B76" s="138" t="s">
        <v>467</v>
      </c>
      <c r="C76" s="80" t="s">
        <v>102</v>
      </c>
      <c r="D76" s="81">
        <f>SUMIF(СВОД!$C$13:$C$482,B76,СВОД!$E$13:$E$482)*0.9</f>
        <v>6068.7</v>
      </c>
      <c r="E76" s="139">
        <f t="shared" ref="E76" si="17">D76*1.2</f>
        <v>7282.44</v>
      </c>
    </row>
    <row r="77" spans="1:5" x14ac:dyDescent="0.25">
      <c r="A77" s="78">
        <f t="shared" si="15"/>
        <v>54</v>
      </c>
      <c r="B77" s="138" t="s">
        <v>523</v>
      </c>
      <c r="C77" s="80" t="s">
        <v>102</v>
      </c>
      <c r="D77" s="81">
        <f>SUMIF(СВОД!$C$13:$C$482,B77,СВОД!$E$13:$E$482)*0.9</f>
        <v>8239.5</v>
      </c>
      <c r="E77" s="139">
        <f t="shared" ref="E77:E78" si="18">D77*1.2</f>
        <v>9887.4</v>
      </c>
    </row>
    <row r="78" spans="1:5" x14ac:dyDescent="0.25">
      <c r="A78" s="78">
        <f t="shared" si="15"/>
        <v>55</v>
      </c>
      <c r="B78" s="138" t="s">
        <v>524</v>
      </c>
      <c r="C78" s="80" t="s">
        <v>102</v>
      </c>
      <c r="D78" s="81">
        <f>SUMIF(СВОД!$C$13:$C$482,B78,СВОД!$E$13:$E$482)*0.9</f>
        <v>9909</v>
      </c>
      <c r="E78" s="139">
        <f t="shared" si="18"/>
        <v>11890.8</v>
      </c>
    </row>
    <row r="79" spans="1:5" x14ac:dyDescent="0.25">
      <c r="A79" s="137"/>
      <c r="B79" s="76" t="s">
        <v>44</v>
      </c>
      <c r="C79" s="86"/>
      <c r="D79" s="86"/>
      <c r="E79" s="142"/>
    </row>
    <row r="80" spans="1:5" x14ac:dyDescent="0.25">
      <c r="A80" s="78">
        <f>A78+1</f>
        <v>56</v>
      </c>
      <c r="B80" s="138" t="s">
        <v>85</v>
      </c>
      <c r="C80" s="80" t="s">
        <v>102</v>
      </c>
      <c r="D80" s="81">
        <f>SUMIF(СВОД!$C$13:$C$482,B80,СВОД!$E$13:$E$482)*0.9</f>
        <v>1381.5</v>
      </c>
      <c r="E80" s="139">
        <f t="shared" si="0"/>
        <v>1657.8</v>
      </c>
    </row>
    <row r="81" spans="1:5" x14ac:dyDescent="0.25">
      <c r="A81" s="78">
        <f t="shared" ref="A81:A88" si="19">A80+1</f>
        <v>57</v>
      </c>
      <c r="B81" s="138" t="s">
        <v>27</v>
      </c>
      <c r="C81" s="80" t="s">
        <v>102</v>
      </c>
      <c r="D81" s="81">
        <f>SUMIF(СВОД!$C$13:$C$482,B81,СВОД!$E$13:$E$482)*0.9</f>
        <v>1283.4000000000001</v>
      </c>
      <c r="E81" s="139">
        <f t="shared" si="0"/>
        <v>1540.0800000000002</v>
      </c>
    </row>
    <row r="82" spans="1:5" x14ac:dyDescent="0.25">
      <c r="A82" s="78">
        <f t="shared" si="19"/>
        <v>58</v>
      </c>
      <c r="B82" s="138" t="s">
        <v>28</v>
      </c>
      <c r="C82" s="80" t="s">
        <v>102</v>
      </c>
      <c r="D82" s="81">
        <f>SUMIF(СВОД!$C$13:$C$482,B82,СВОД!$E$13:$E$482)*0.9</f>
        <v>1133.1000000000001</v>
      </c>
      <c r="E82" s="139">
        <f t="shared" ref="E82" si="20">D82*1.2</f>
        <v>1359.72</v>
      </c>
    </row>
    <row r="83" spans="1:5" x14ac:dyDescent="0.25">
      <c r="A83" s="78">
        <f t="shared" si="19"/>
        <v>59</v>
      </c>
      <c r="B83" s="138" t="s">
        <v>288</v>
      </c>
      <c r="C83" s="80" t="s">
        <v>102</v>
      </c>
      <c r="D83" s="81">
        <f>SUMIF(СВОД!$C$13:$C$482,B83,СВОД!$E$13:$E$482)*0.9</f>
        <v>1133.1000000000001</v>
      </c>
      <c r="E83" s="139">
        <f t="shared" si="0"/>
        <v>1359.72</v>
      </c>
    </row>
    <row r="84" spans="1:5" x14ac:dyDescent="0.25">
      <c r="A84" s="78">
        <f t="shared" si="19"/>
        <v>60</v>
      </c>
      <c r="B84" s="138" t="s">
        <v>29</v>
      </c>
      <c r="C84" s="80" t="s">
        <v>102</v>
      </c>
      <c r="D84" s="81">
        <f>SUMIF(СВОД!$C$13:$C$482,B84,СВОД!$E$13:$E$482)*0.9</f>
        <v>963</v>
      </c>
      <c r="E84" s="139">
        <f t="shared" si="0"/>
        <v>1155.5999999999999</v>
      </c>
    </row>
    <row r="85" spans="1:5" x14ac:dyDescent="0.25">
      <c r="A85" s="78">
        <f t="shared" si="19"/>
        <v>61</v>
      </c>
      <c r="B85" s="138" t="s">
        <v>30</v>
      </c>
      <c r="C85" s="80" t="s">
        <v>102</v>
      </c>
      <c r="D85" s="81">
        <f>SUMIF(СВОД!$C$13:$C$482,B85,СВОД!$E$13:$E$482)*0.9</f>
        <v>963</v>
      </c>
      <c r="E85" s="139">
        <f t="shared" si="0"/>
        <v>1155.5999999999999</v>
      </c>
    </row>
    <row r="86" spans="1:5" x14ac:dyDescent="0.25">
      <c r="A86" s="78">
        <f t="shared" si="19"/>
        <v>62</v>
      </c>
      <c r="B86" s="138" t="s">
        <v>186</v>
      </c>
      <c r="C86" s="80" t="s">
        <v>102</v>
      </c>
      <c r="D86" s="81">
        <f>SUMIF(СВОД!$C$13:$C$482,B86,СВОД!$E$13:$E$482)*0.9</f>
        <v>937.80000000000007</v>
      </c>
      <c r="E86" s="139">
        <f t="shared" si="0"/>
        <v>1125.3600000000001</v>
      </c>
    </row>
    <row r="87" spans="1:5" x14ac:dyDescent="0.25">
      <c r="A87" s="78">
        <f t="shared" si="19"/>
        <v>63</v>
      </c>
      <c r="B87" s="138" t="s">
        <v>187</v>
      </c>
      <c r="C87" s="80" t="s">
        <v>102</v>
      </c>
      <c r="D87" s="81">
        <f>SUMIF(СВОД!$C$13:$C$482,B87,СВОД!$E$13:$E$482)*0.9</f>
        <v>772.2</v>
      </c>
      <c r="E87" s="139">
        <f t="shared" si="0"/>
        <v>926.64</v>
      </c>
    </row>
    <row r="88" spans="1:5" x14ac:dyDescent="0.25">
      <c r="A88" s="78">
        <f t="shared" si="19"/>
        <v>64</v>
      </c>
      <c r="B88" s="138" t="s">
        <v>287</v>
      </c>
      <c r="C88" s="80" t="s">
        <v>102</v>
      </c>
      <c r="D88" s="81">
        <f>SUMIF(СВОД!$C$13:$C$482,B88,СВОД!$E$13:$E$482)*0.9</f>
        <v>701.1</v>
      </c>
      <c r="E88" s="139">
        <f t="shared" ref="E88" si="21">D88*1.2</f>
        <v>841.32</v>
      </c>
    </row>
    <row r="89" spans="1:5" x14ac:dyDescent="0.25">
      <c r="A89" s="137"/>
      <c r="B89" s="141" t="s">
        <v>192</v>
      </c>
      <c r="C89" s="137"/>
      <c r="D89" s="137"/>
      <c r="E89" s="142"/>
    </row>
    <row r="90" spans="1:5" x14ac:dyDescent="0.25">
      <c r="A90" s="78">
        <f>A88+1</f>
        <v>65</v>
      </c>
      <c r="B90" s="138" t="s">
        <v>248</v>
      </c>
      <c r="C90" s="80" t="s">
        <v>102</v>
      </c>
      <c r="D90" s="81">
        <f>SUMIF(СВОД!$C$13:$C$482,B90,СВОД!$E$13:$E$482)*0.9</f>
        <v>37800</v>
      </c>
      <c r="E90" s="139">
        <f t="shared" ref="E90:E106" si="22">D90*1.2</f>
        <v>45360</v>
      </c>
    </row>
    <row r="91" spans="1:5" x14ac:dyDescent="0.25">
      <c r="A91" s="78">
        <f t="shared" ref="A91:A97" si="23">A90+1</f>
        <v>66</v>
      </c>
      <c r="B91" s="138" t="s">
        <v>249</v>
      </c>
      <c r="C91" s="80" t="s">
        <v>102</v>
      </c>
      <c r="D91" s="81">
        <f>SUMIF(СВОД!$C$13:$C$482,B91,СВОД!$E$13:$E$482)*0.9</f>
        <v>25479</v>
      </c>
      <c r="E91" s="139">
        <f t="shared" si="22"/>
        <v>30574.799999999999</v>
      </c>
    </row>
    <row r="92" spans="1:5" x14ac:dyDescent="0.25">
      <c r="A92" s="78">
        <f t="shared" si="23"/>
        <v>67</v>
      </c>
      <c r="B92" s="138" t="s">
        <v>250</v>
      </c>
      <c r="C92" s="80" t="s">
        <v>102</v>
      </c>
      <c r="D92" s="81">
        <f>SUMIF(СВОД!$C$13:$C$482,B92,СВОД!$E$13:$E$482)*0.9</f>
        <v>21792.600000000002</v>
      </c>
      <c r="E92" s="139">
        <f t="shared" si="22"/>
        <v>26151.120000000003</v>
      </c>
    </row>
    <row r="93" spans="1:5" x14ac:dyDescent="0.25">
      <c r="A93" s="78">
        <f t="shared" si="23"/>
        <v>68</v>
      </c>
      <c r="B93" s="138" t="s">
        <v>251</v>
      </c>
      <c r="C93" s="80" t="s">
        <v>102</v>
      </c>
      <c r="D93" s="81">
        <f>SUMIF(СВОД!$C$13:$C$482,B93,СВОД!$E$13:$E$482)*0.9</f>
        <v>15440.4</v>
      </c>
      <c r="E93" s="139">
        <f t="shared" si="22"/>
        <v>18528.48</v>
      </c>
    </row>
    <row r="94" spans="1:5" x14ac:dyDescent="0.25">
      <c r="A94" s="78">
        <f t="shared" si="23"/>
        <v>69</v>
      </c>
      <c r="B94" s="138" t="s">
        <v>252</v>
      </c>
      <c r="C94" s="80" t="s">
        <v>102</v>
      </c>
      <c r="D94" s="81">
        <f>SUMIF(СВОД!$C$13:$C$482,B94,СВОД!$E$13:$E$482)*0.9</f>
        <v>10370.700000000001</v>
      </c>
      <c r="E94" s="139">
        <f t="shared" si="22"/>
        <v>12444.84</v>
      </c>
    </row>
    <row r="95" spans="1:5" x14ac:dyDescent="0.25">
      <c r="A95" s="78">
        <f t="shared" si="23"/>
        <v>70</v>
      </c>
      <c r="B95" s="138" t="s">
        <v>253</v>
      </c>
      <c r="C95" s="80" t="s">
        <v>102</v>
      </c>
      <c r="D95" s="81">
        <f>SUMIF(СВОД!$C$13:$C$482,B95,СВОД!$E$13:$E$482)*0.9</f>
        <v>7692.3</v>
      </c>
      <c r="E95" s="139">
        <f t="shared" si="22"/>
        <v>9230.76</v>
      </c>
    </row>
    <row r="96" spans="1:5" x14ac:dyDescent="0.25">
      <c r="A96" s="78">
        <f t="shared" si="23"/>
        <v>71</v>
      </c>
      <c r="B96" s="138" t="s">
        <v>254</v>
      </c>
      <c r="C96" s="80" t="s">
        <v>102</v>
      </c>
      <c r="D96" s="81">
        <f>SUMIF(СВОД!$C$13:$C$482,B96,СВОД!$E$13:$E$482)*0.9</f>
        <v>5472</v>
      </c>
      <c r="E96" s="139">
        <f t="shared" si="22"/>
        <v>6566.4</v>
      </c>
    </row>
    <row r="97" spans="1:5" x14ac:dyDescent="0.25">
      <c r="A97" s="78">
        <f t="shared" si="23"/>
        <v>72</v>
      </c>
      <c r="B97" s="138" t="s">
        <v>255</v>
      </c>
      <c r="C97" s="80" t="s">
        <v>102</v>
      </c>
      <c r="D97" s="81">
        <f>SUMIF(СВОД!$C$13:$C$482,B97,СВОД!$E$13:$E$482)*0.9</f>
        <v>3888</v>
      </c>
      <c r="E97" s="139">
        <f t="shared" si="22"/>
        <v>4665.5999999999995</v>
      </c>
    </row>
    <row r="98" spans="1:5" x14ac:dyDescent="0.25">
      <c r="A98" s="137"/>
      <c r="B98" s="141" t="s">
        <v>193</v>
      </c>
      <c r="C98" s="137"/>
      <c r="D98" s="137"/>
      <c r="E98" s="142"/>
    </row>
    <row r="99" spans="1:5" x14ac:dyDescent="0.25">
      <c r="A99" s="78">
        <f>A97+1</f>
        <v>73</v>
      </c>
      <c r="B99" s="138" t="s">
        <v>240</v>
      </c>
      <c r="C99" s="80" t="s">
        <v>102</v>
      </c>
      <c r="D99" s="81">
        <f>SUMIF(СВОД!$C$13:$C$482,B99,СВОД!$E$13:$E$482)*0.9</f>
        <v>75074.400000000009</v>
      </c>
      <c r="E99" s="139">
        <f t="shared" si="22"/>
        <v>90089.280000000013</v>
      </c>
    </row>
    <row r="100" spans="1:5" x14ac:dyDescent="0.25">
      <c r="A100" s="78">
        <f t="shared" ref="A100:A106" si="24">A99+1</f>
        <v>74</v>
      </c>
      <c r="B100" s="138" t="s">
        <v>241</v>
      </c>
      <c r="C100" s="80" t="s">
        <v>102</v>
      </c>
      <c r="D100" s="81">
        <f>SUMIF(СВОД!$C$13:$C$482,B100,СВОД!$E$13:$E$482)*0.9</f>
        <v>66004.2</v>
      </c>
      <c r="E100" s="139">
        <f t="shared" si="22"/>
        <v>79205.039999999994</v>
      </c>
    </row>
    <row r="101" spans="1:5" x14ac:dyDescent="0.25">
      <c r="A101" s="78">
        <f t="shared" si="24"/>
        <v>75</v>
      </c>
      <c r="B101" s="138" t="s">
        <v>242</v>
      </c>
      <c r="C101" s="80" t="s">
        <v>102</v>
      </c>
      <c r="D101" s="81">
        <f>SUMIF(СВОД!$C$13:$C$482,B101,СВОД!$E$13:$E$482)*0.9</f>
        <v>68396.400000000009</v>
      </c>
      <c r="E101" s="139">
        <f t="shared" si="22"/>
        <v>82075.680000000008</v>
      </c>
    </row>
    <row r="102" spans="1:5" x14ac:dyDescent="0.25">
      <c r="A102" s="78">
        <f t="shared" si="24"/>
        <v>76</v>
      </c>
      <c r="B102" s="138" t="s">
        <v>243</v>
      </c>
      <c r="C102" s="80" t="s">
        <v>102</v>
      </c>
      <c r="D102" s="81">
        <f>SUMIF(СВОД!$C$13:$C$482,B102,СВОД!$E$13:$E$482)*0.9</f>
        <v>49064.4</v>
      </c>
      <c r="E102" s="139">
        <f t="shared" si="22"/>
        <v>58877.279999999999</v>
      </c>
    </row>
    <row r="103" spans="1:5" x14ac:dyDescent="0.25">
      <c r="A103" s="78">
        <f t="shared" si="24"/>
        <v>77</v>
      </c>
      <c r="B103" s="138" t="s">
        <v>244</v>
      </c>
      <c r="C103" s="80" t="s">
        <v>102</v>
      </c>
      <c r="D103" s="81">
        <f>SUMIF(СВОД!$C$13:$C$482,B103,СВОД!$E$13:$E$482)*0.9</f>
        <v>41003.1</v>
      </c>
      <c r="E103" s="139">
        <f t="shared" si="22"/>
        <v>49203.719999999994</v>
      </c>
    </row>
    <row r="104" spans="1:5" x14ac:dyDescent="0.25">
      <c r="A104" s="78">
        <f t="shared" si="24"/>
        <v>78</v>
      </c>
      <c r="B104" s="138" t="s">
        <v>245</v>
      </c>
      <c r="C104" s="80" t="s">
        <v>102</v>
      </c>
      <c r="D104" s="81">
        <f>SUMIF(СВОД!$C$13:$C$482,B104,СВОД!$E$13:$E$482)*0.9</f>
        <v>36483.300000000003</v>
      </c>
      <c r="E104" s="139">
        <f t="shared" si="22"/>
        <v>43779.96</v>
      </c>
    </row>
    <row r="105" spans="1:5" x14ac:dyDescent="0.25">
      <c r="A105" s="78">
        <f t="shared" si="24"/>
        <v>79</v>
      </c>
      <c r="B105" s="138" t="s">
        <v>246</v>
      </c>
      <c r="C105" s="80" t="s">
        <v>102</v>
      </c>
      <c r="D105" s="81">
        <f>SUMIF(СВОД!$C$13:$C$482,B105,СВОД!$E$13:$E$482)*0.9</f>
        <v>26266.5</v>
      </c>
      <c r="E105" s="139">
        <f t="shared" si="22"/>
        <v>31519.8</v>
      </c>
    </row>
    <row r="106" spans="1:5" s="3" customFormat="1" ht="15.75" x14ac:dyDescent="0.25">
      <c r="A106" s="78">
        <f t="shared" si="24"/>
        <v>80</v>
      </c>
      <c r="B106" s="138" t="s">
        <v>247</v>
      </c>
      <c r="C106" s="80" t="s">
        <v>102</v>
      </c>
      <c r="D106" s="81">
        <f>SUMIF(СВОД!$C$13:$C$482,B106,СВОД!$E$13:$E$482)*0.9</f>
        <v>20348.100000000002</v>
      </c>
      <c r="E106" s="139">
        <f t="shared" si="22"/>
        <v>24417.72</v>
      </c>
    </row>
    <row r="107" spans="1:5" s="3" customFormat="1" ht="15.75" x14ac:dyDescent="0.25">
      <c r="A107" s="137"/>
      <c r="B107" s="141" t="s">
        <v>90</v>
      </c>
      <c r="C107" s="137"/>
      <c r="D107" s="137"/>
      <c r="E107" s="142"/>
    </row>
    <row r="108" spans="1:5" s="3" customFormat="1" ht="15.75" x14ac:dyDescent="0.25">
      <c r="A108" s="78">
        <f>A106+1</f>
        <v>81</v>
      </c>
      <c r="B108" s="138" t="s">
        <v>256</v>
      </c>
      <c r="C108" s="80" t="s">
        <v>102</v>
      </c>
      <c r="D108" s="81">
        <f>SUMIF(СВОД!$C$13:$C$482,B108,СВОД!$E$13:$E$482)*0.9</f>
        <v>15192</v>
      </c>
      <c r="E108" s="139">
        <f t="shared" ref="E108:E115" si="25">D108*1.2</f>
        <v>18230.399999999998</v>
      </c>
    </row>
    <row r="109" spans="1:5" s="3" customFormat="1" ht="15.75" x14ac:dyDescent="0.25">
      <c r="A109" s="78">
        <f t="shared" ref="A109:A115" si="26">A108+1</f>
        <v>82</v>
      </c>
      <c r="B109" s="138" t="s">
        <v>257</v>
      </c>
      <c r="C109" s="80" t="s">
        <v>102</v>
      </c>
      <c r="D109" s="81">
        <f>SUMIF(СВОД!$C$13:$C$482,B109,СВОД!$E$13:$E$482)*0.9</f>
        <v>9923.4</v>
      </c>
      <c r="E109" s="139">
        <f t="shared" si="25"/>
        <v>11908.08</v>
      </c>
    </row>
    <row r="110" spans="1:5" s="3" customFormat="1" ht="15.75" x14ac:dyDescent="0.25">
      <c r="A110" s="78">
        <f t="shared" si="26"/>
        <v>83</v>
      </c>
      <c r="B110" s="138" t="s">
        <v>258</v>
      </c>
      <c r="C110" s="80" t="s">
        <v>102</v>
      </c>
      <c r="D110" s="81">
        <f>SUMIF(СВОД!$C$13:$C$482,B110,СВОД!$E$13:$E$482)*0.9</f>
        <v>8756.1</v>
      </c>
      <c r="E110" s="139">
        <f t="shared" si="25"/>
        <v>10507.32</v>
      </c>
    </row>
    <row r="111" spans="1:5" s="3" customFormat="1" ht="15.75" x14ac:dyDescent="0.25">
      <c r="A111" s="78">
        <f t="shared" si="26"/>
        <v>84</v>
      </c>
      <c r="B111" s="138" t="s">
        <v>259</v>
      </c>
      <c r="C111" s="80" t="s">
        <v>102</v>
      </c>
      <c r="D111" s="81">
        <f>SUMIF(СВОД!$C$13:$C$482,B111,СВОД!$E$13:$E$482)*0.9</f>
        <v>6303.6</v>
      </c>
      <c r="E111" s="139">
        <f t="shared" si="25"/>
        <v>7564.32</v>
      </c>
    </row>
    <row r="112" spans="1:5" s="3" customFormat="1" ht="15.75" x14ac:dyDescent="0.25">
      <c r="A112" s="78">
        <f t="shared" si="26"/>
        <v>85</v>
      </c>
      <c r="B112" s="138" t="s">
        <v>260</v>
      </c>
      <c r="C112" s="80" t="s">
        <v>102</v>
      </c>
      <c r="D112" s="81">
        <f>SUMIF(СВОД!$C$13:$C$482,B112,СВОД!$E$13:$E$482)*0.9</f>
        <v>4421.7</v>
      </c>
      <c r="E112" s="139">
        <f t="shared" si="25"/>
        <v>5306.04</v>
      </c>
    </row>
    <row r="113" spans="1:5" s="3" customFormat="1" ht="15.75" x14ac:dyDescent="0.25">
      <c r="A113" s="78">
        <f t="shared" si="26"/>
        <v>86</v>
      </c>
      <c r="B113" s="138" t="s">
        <v>261</v>
      </c>
      <c r="C113" s="80" t="s">
        <v>102</v>
      </c>
      <c r="D113" s="81">
        <f>SUMIF(СВОД!$C$13:$C$482,B113,СВОД!$E$13:$E$482)*0.9</f>
        <v>3123</v>
      </c>
      <c r="E113" s="139">
        <f t="shared" si="25"/>
        <v>3747.6</v>
      </c>
    </row>
    <row r="114" spans="1:5" s="3" customFormat="1" ht="15.75" x14ac:dyDescent="0.25">
      <c r="A114" s="78">
        <f t="shared" si="26"/>
        <v>87</v>
      </c>
      <c r="B114" s="138" t="s">
        <v>262</v>
      </c>
      <c r="C114" s="80" t="s">
        <v>102</v>
      </c>
      <c r="D114" s="81">
        <f>SUMIF(СВОД!$C$13:$C$482,B114,СВОД!$E$13:$E$482)*0.9</f>
        <v>2556.9</v>
      </c>
      <c r="E114" s="139">
        <f t="shared" si="25"/>
        <v>3068.28</v>
      </c>
    </row>
    <row r="115" spans="1:5" s="3" customFormat="1" ht="15.75" x14ac:dyDescent="0.25">
      <c r="A115" s="78">
        <f t="shared" si="26"/>
        <v>88</v>
      </c>
      <c r="B115" s="138" t="s">
        <v>263</v>
      </c>
      <c r="C115" s="80" t="s">
        <v>102</v>
      </c>
      <c r="D115" s="81">
        <f>SUMIF(СВОД!$C$13:$C$482,B115,СВОД!$E$13:$E$482)*0.9</f>
        <v>2231.1</v>
      </c>
      <c r="E115" s="139">
        <f t="shared" si="25"/>
        <v>2677.3199999999997</v>
      </c>
    </row>
    <row r="116" spans="1:5" s="3" customFormat="1" ht="15.75" x14ac:dyDescent="0.25">
      <c r="A116" s="137"/>
      <c r="B116" s="141" t="s">
        <v>45</v>
      </c>
      <c r="C116" s="137"/>
      <c r="D116" s="137"/>
      <c r="E116" s="142"/>
    </row>
    <row r="117" spans="1:5" x14ac:dyDescent="0.25">
      <c r="A117" s="78">
        <f>A115+1</f>
        <v>89</v>
      </c>
      <c r="B117" s="143" t="s">
        <v>437</v>
      </c>
      <c r="C117" s="80" t="s">
        <v>102</v>
      </c>
      <c r="D117" s="81">
        <f>SUMIF(СВОД!$C$13:$C$482,B117,СВОД!$E$13:$E$482)*0.9</f>
        <v>8499.6</v>
      </c>
      <c r="E117" s="139">
        <f t="shared" si="0"/>
        <v>10199.52</v>
      </c>
    </row>
    <row r="118" spans="1:5" x14ac:dyDescent="0.25">
      <c r="A118" s="78">
        <f t="shared" ref="A118:A125" si="27">A117+1</f>
        <v>90</v>
      </c>
      <c r="B118" s="143" t="s">
        <v>438</v>
      </c>
      <c r="C118" s="80" t="s">
        <v>102</v>
      </c>
      <c r="D118" s="81">
        <f>SUMIF(СВОД!$C$13:$C$482,B118,СВОД!$E$13:$E$482)*0.9</f>
        <v>7627.5</v>
      </c>
      <c r="E118" s="139">
        <f t="shared" ref="E118:E119" si="28">D118*1.2</f>
        <v>9153</v>
      </c>
    </row>
    <row r="119" spans="1:5" x14ac:dyDescent="0.25">
      <c r="A119" s="78">
        <f t="shared" si="27"/>
        <v>91</v>
      </c>
      <c r="B119" s="138" t="s">
        <v>36</v>
      </c>
      <c r="C119" s="80" t="s">
        <v>102</v>
      </c>
      <c r="D119" s="81">
        <f>SUMIF(СВОД!$C$13:$C$482,B119,СВОД!$E$13:$E$482)*0.9</f>
        <v>7218.9000000000005</v>
      </c>
      <c r="E119" s="139">
        <f t="shared" si="28"/>
        <v>8662.68</v>
      </c>
    </row>
    <row r="120" spans="1:5" x14ac:dyDescent="0.25">
      <c r="A120" s="78">
        <f t="shared" si="27"/>
        <v>92</v>
      </c>
      <c r="B120" s="138" t="s">
        <v>37</v>
      </c>
      <c r="C120" s="80" t="s">
        <v>102</v>
      </c>
      <c r="D120" s="81">
        <f>SUMIF(СВОД!$C$13:$C$482,B120,СВОД!$E$13:$E$482)*0.9</f>
        <v>6904.8</v>
      </c>
      <c r="E120" s="139">
        <f t="shared" si="0"/>
        <v>8285.76</v>
      </c>
    </row>
    <row r="121" spans="1:5" x14ac:dyDescent="0.25">
      <c r="A121" s="78">
        <f t="shared" si="27"/>
        <v>93</v>
      </c>
      <c r="B121" s="138" t="s">
        <v>38</v>
      </c>
      <c r="C121" s="80" t="s">
        <v>102</v>
      </c>
      <c r="D121" s="81">
        <f>SUMIF(СВОД!$C$13:$C$482,B121,СВОД!$E$13:$E$482)*0.9</f>
        <v>6278.4000000000005</v>
      </c>
      <c r="E121" s="139">
        <f t="shared" si="0"/>
        <v>7534.08</v>
      </c>
    </row>
    <row r="122" spans="1:5" x14ac:dyDescent="0.25">
      <c r="A122" s="78">
        <f t="shared" si="27"/>
        <v>94</v>
      </c>
      <c r="B122" s="138" t="s">
        <v>190</v>
      </c>
      <c r="C122" s="80" t="s">
        <v>102</v>
      </c>
      <c r="D122" s="81">
        <f>SUMIF(СВОД!$C$13:$C$482,B122,СВОД!$E$13:$E$482)*0.9</f>
        <v>6016.5</v>
      </c>
      <c r="E122" s="139">
        <f t="shared" ref="E122:E124" si="29">D122*1.2</f>
        <v>7219.8</v>
      </c>
    </row>
    <row r="123" spans="1:5" x14ac:dyDescent="0.25">
      <c r="A123" s="78">
        <f t="shared" si="27"/>
        <v>95</v>
      </c>
      <c r="B123" s="138" t="s">
        <v>461</v>
      </c>
      <c r="C123" s="80" t="s">
        <v>102</v>
      </c>
      <c r="D123" s="81">
        <f>SUMIF(СВОД!$C$13:$C$482,B123,СВОД!$E$13:$E$482)*0.9</f>
        <v>6016.5</v>
      </c>
      <c r="E123" s="139">
        <f t="shared" si="29"/>
        <v>7219.8</v>
      </c>
    </row>
    <row r="124" spans="1:5" x14ac:dyDescent="0.25">
      <c r="A124" s="78">
        <f t="shared" si="27"/>
        <v>96</v>
      </c>
      <c r="B124" s="138" t="s">
        <v>191</v>
      </c>
      <c r="C124" s="80" t="s">
        <v>102</v>
      </c>
      <c r="D124" s="81">
        <f>SUMIF(СВОД!$C$13:$C$482,B124,СВОД!$E$13:$E$482)*0.9</f>
        <v>5949.9000000000005</v>
      </c>
      <c r="E124" s="139">
        <f t="shared" si="29"/>
        <v>7139.88</v>
      </c>
    </row>
    <row r="125" spans="1:5" x14ac:dyDescent="0.25">
      <c r="A125" s="78">
        <f t="shared" si="27"/>
        <v>97</v>
      </c>
      <c r="B125" s="138" t="s">
        <v>289</v>
      </c>
      <c r="C125" s="80" t="s">
        <v>102</v>
      </c>
      <c r="D125" s="81">
        <f>SUMIF(СВОД!$C$13:$C$482,B125,СВОД!$E$13:$E$482)*0.9</f>
        <v>5949.9000000000005</v>
      </c>
      <c r="E125" s="139">
        <f t="shared" ref="E125" si="30">D125*1.2</f>
        <v>7139.88</v>
      </c>
    </row>
    <row r="126" spans="1:5" x14ac:dyDescent="0.25">
      <c r="A126" s="137"/>
      <c r="B126" s="141" t="s">
        <v>51</v>
      </c>
      <c r="C126" s="137"/>
      <c r="D126" s="137"/>
      <c r="E126" s="142"/>
    </row>
    <row r="127" spans="1:5" x14ac:dyDescent="0.25">
      <c r="A127" s="78">
        <f>A125+1</f>
        <v>98</v>
      </c>
      <c r="B127" s="138" t="s">
        <v>32</v>
      </c>
      <c r="C127" s="80" t="s">
        <v>102</v>
      </c>
      <c r="D127" s="81">
        <f>SUMIF(СВОД!$C$13:$C$482,B127,СВОД!$E$13:$E$482)*0.9</f>
        <v>54052.200000000004</v>
      </c>
      <c r="E127" s="139">
        <f t="shared" ref="E127:E128" si="31">D127*1.2</f>
        <v>64862.64</v>
      </c>
    </row>
    <row r="128" spans="1:5" x14ac:dyDescent="0.25">
      <c r="A128" s="78">
        <f t="shared" ref="A128" si="32">A127+1</f>
        <v>99</v>
      </c>
      <c r="B128" s="138" t="s">
        <v>34</v>
      </c>
      <c r="C128" s="80" t="s">
        <v>102</v>
      </c>
      <c r="D128" s="81">
        <f>SUMIF(СВОД!$C$13:$C$482,B128,СВОД!$E$13:$E$482)*0.9</f>
        <v>39465</v>
      </c>
      <c r="E128" s="139">
        <f t="shared" si="31"/>
        <v>47358</v>
      </c>
    </row>
    <row r="129" spans="1:5" x14ac:dyDescent="0.25">
      <c r="A129" s="137"/>
      <c r="B129" s="141" t="s">
        <v>46</v>
      </c>
      <c r="C129" s="137"/>
      <c r="D129" s="137"/>
      <c r="E129" s="142"/>
    </row>
    <row r="130" spans="1:5" x14ac:dyDescent="0.25">
      <c r="A130" s="78">
        <f>A128+1</f>
        <v>100</v>
      </c>
      <c r="B130" s="138" t="s">
        <v>22</v>
      </c>
      <c r="C130" s="80" t="s">
        <v>102</v>
      </c>
      <c r="D130" s="81">
        <f>SUMIF(СВОД!$C$13:$C$482,B130,СВОД!$E$13:$E$482)*0.9</f>
        <v>10153.800000000001</v>
      </c>
      <c r="E130" s="139">
        <f t="shared" ref="E130" si="33">D130*1.2</f>
        <v>12184.560000000001</v>
      </c>
    </row>
    <row r="131" spans="1:5" x14ac:dyDescent="0.25">
      <c r="A131" s="78">
        <f t="shared" ref="A131:A132" si="34">A130+1</f>
        <v>101</v>
      </c>
      <c r="B131" s="138" t="s">
        <v>24</v>
      </c>
      <c r="C131" s="80" t="s">
        <v>102</v>
      </c>
      <c r="D131" s="81">
        <f>SUMIF(СВОД!$C$13:$C$482,B131,СВОД!$E$13:$E$482)*0.9</f>
        <v>3696.3</v>
      </c>
      <c r="E131" s="139">
        <f>D131*1.2</f>
        <v>4435.5600000000004</v>
      </c>
    </row>
    <row r="132" spans="1:5" x14ac:dyDescent="0.25">
      <c r="A132" s="78">
        <f t="shared" si="34"/>
        <v>102</v>
      </c>
      <c r="B132" s="138" t="s">
        <v>23</v>
      </c>
      <c r="C132" s="80" t="s">
        <v>102</v>
      </c>
      <c r="D132" s="81">
        <f>SUMIF(СВОД!$C$13:$C$482,B132,СВОД!$E$13:$E$482)*0.9</f>
        <v>2151.9</v>
      </c>
      <c r="E132" s="139">
        <f>D132*1.2</f>
        <v>2582.2800000000002</v>
      </c>
    </row>
    <row r="133" spans="1:5" x14ac:dyDescent="0.25">
      <c r="A133" s="137"/>
      <c r="B133" s="141" t="s">
        <v>47</v>
      </c>
      <c r="C133" s="137"/>
      <c r="D133" s="137"/>
      <c r="E133" s="142"/>
    </row>
    <row r="134" spans="1:5" x14ac:dyDescent="0.25">
      <c r="A134" s="78">
        <f>A132+1</f>
        <v>103</v>
      </c>
      <c r="B134" s="138" t="s">
        <v>21</v>
      </c>
      <c r="C134" s="80" t="s">
        <v>101</v>
      </c>
      <c r="D134" s="81">
        <f>SUMIF(СВОД!$C$13:$C$482,B134,СВОД!$E$13:$E$482)*0.9</f>
        <v>70.2</v>
      </c>
      <c r="E134" s="139">
        <f>D134*1.2</f>
        <v>84.24</v>
      </c>
    </row>
    <row r="135" spans="1:5" x14ac:dyDescent="0.25">
      <c r="A135" s="78">
        <f t="shared" ref="A135" si="35">A134+1</f>
        <v>104</v>
      </c>
      <c r="B135" s="138" t="s">
        <v>84</v>
      </c>
      <c r="C135" s="80" t="s">
        <v>101</v>
      </c>
      <c r="D135" s="81">
        <f>SUMIF(СВОД!$C$13:$C$482,B135,СВОД!$E$13:$E$482)*0.9</f>
        <v>62.1</v>
      </c>
      <c r="E135" s="139">
        <f>D135*1.2</f>
        <v>74.52</v>
      </c>
    </row>
    <row r="136" spans="1:5" x14ac:dyDescent="0.25">
      <c r="A136" s="137"/>
      <c r="B136" s="141" t="s">
        <v>107</v>
      </c>
      <c r="C136" s="137"/>
      <c r="D136" s="137"/>
      <c r="E136" s="142"/>
    </row>
    <row r="137" spans="1:5" x14ac:dyDescent="0.25">
      <c r="A137" s="78">
        <f>A135+1</f>
        <v>105</v>
      </c>
      <c r="B137" s="138" t="s">
        <v>108</v>
      </c>
      <c r="C137" s="80" t="s">
        <v>102</v>
      </c>
      <c r="D137" s="81">
        <f>SUMIF(СВОД!$C$13:$C$482,B137,СВОД!$E$13:$E$482)*0.9</f>
        <v>2894.4</v>
      </c>
      <c r="E137" s="139">
        <f t="shared" ref="E137:E138" si="36">D137*1.2</f>
        <v>3473.28</v>
      </c>
    </row>
    <row r="138" spans="1:5" x14ac:dyDescent="0.25">
      <c r="A138" s="78">
        <f t="shared" ref="A138" si="37">A137+1</f>
        <v>106</v>
      </c>
      <c r="B138" s="138" t="s">
        <v>109</v>
      </c>
      <c r="C138" s="80" t="s">
        <v>102</v>
      </c>
      <c r="D138" s="81">
        <f>SUMIF(СВОД!$C$13:$C$482,B138,СВОД!$E$13:$E$482)*0.9</f>
        <v>297.90000000000003</v>
      </c>
      <c r="E138" s="139">
        <f t="shared" si="36"/>
        <v>357.48</v>
      </c>
    </row>
    <row r="139" spans="1:5" x14ac:dyDescent="0.25">
      <c r="A139" s="137"/>
      <c r="B139" s="141" t="s">
        <v>154</v>
      </c>
      <c r="C139" s="137"/>
      <c r="D139" s="137"/>
      <c r="E139" s="142"/>
    </row>
    <row r="140" spans="1:5" x14ac:dyDescent="0.25">
      <c r="A140" s="78">
        <f>A138+1</f>
        <v>107</v>
      </c>
      <c r="B140" s="138" t="s">
        <v>155</v>
      </c>
      <c r="C140" s="80" t="s">
        <v>102</v>
      </c>
      <c r="D140" s="81">
        <f>SUMIF(СВОД!$C$13:$C$482,B140,СВОД!$E$13:$E$482)*0.9</f>
        <v>496683</v>
      </c>
      <c r="E140" s="139">
        <f t="shared" ref="E140" si="38">D140*1.2</f>
        <v>596019.6</v>
      </c>
    </row>
    <row r="141" spans="1:5" ht="3.75" customHeight="1" x14ac:dyDescent="0.25">
      <c r="A141" s="65"/>
      <c r="B141" s="144"/>
      <c r="C141" s="89"/>
      <c r="D141" s="90"/>
      <c r="E141" s="91"/>
    </row>
    <row r="142" spans="1:5" x14ac:dyDescent="0.25">
      <c r="A142" s="92" t="s">
        <v>293</v>
      </c>
      <c r="B142" s="93"/>
      <c r="C142" s="65"/>
      <c r="D142" s="65"/>
      <c r="E142" s="65"/>
    </row>
    <row r="143" spans="1:5" x14ac:dyDescent="0.25">
      <c r="A143" s="65" t="s">
        <v>194</v>
      </c>
      <c r="B143" s="92" t="s">
        <v>195</v>
      </c>
      <c r="C143" s="65"/>
      <c r="D143" s="65"/>
      <c r="E143" s="65"/>
    </row>
    <row r="144" spans="1:5" x14ac:dyDescent="0.25">
      <c r="A144" s="65" t="s">
        <v>197</v>
      </c>
      <c r="B144" s="92" t="s">
        <v>291</v>
      </c>
      <c r="C144" s="65"/>
      <c r="D144" s="65"/>
      <c r="E144" s="65"/>
    </row>
    <row r="145" spans="1:5" x14ac:dyDescent="0.25">
      <c r="A145" s="65" t="s">
        <v>292</v>
      </c>
      <c r="B145" s="92" t="s">
        <v>547</v>
      </c>
      <c r="C145" s="65"/>
      <c r="D145" s="65"/>
      <c r="E145" s="65"/>
    </row>
    <row r="146" spans="1:5" x14ac:dyDescent="0.25">
      <c r="A146" s="65"/>
      <c r="B146" s="132"/>
      <c r="C146" s="65"/>
      <c r="D146" s="65"/>
      <c r="E146" s="65"/>
    </row>
    <row r="147" spans="1:5" x14ac:dyDescent="0.25">
      <c r="A147" s="65"/>
      <c r="B147" s="132"/>
      <c r="C147" s="65"/>
      <c r="D147" s="65"/>
      <c r="E147" s="65"/>
    </row>
    <row r="148" spans="1:5" x14ac:dyDescent="0.25">
      <c r="A148" s="65"/>
      <c r="B148" s="132"/>
      <c r="C148" s="65"/>
      <c r="D148" s="65"/>
      <c r="E148" s="65"/>
    </row>
    <row r="149" spans="1:5" x14ac:dyDescent="0.25">
      <c r="A149" s="65"/>
      <c r="B149" s="132"/>
      <c r="C149" s="65"/>
      <c r="D149" s="65"/>
      <c r="E149" s="65"/>
    </row>
    <row r="150" spans="1:5" x14ac:dyDescent="0.25">
      <c r="A150" s="65"/>
      <c r="B150" s="132"/>
      <c r="C150" s="65"/>
      <c r="D150" s="65"/>
      <c r="E150" s="65"/>
    </row>
    <row r="151" spans="1:5" x14ac:dyDescent="0.25">
      <c r="A151" s="65"/>
      <c r="B151" s="132"/>
      <c r="C151" s="65"/>
      <c r="D151" s="65"/>
      <c r="E151" s="65"/>
    </row>
    <row r="152" spans="1:5" x14ac:dyDescent="0.25">
      <c r="A152" s="65"/>
      <c r="B152" s="132"/>
      <c r="C152" s="65"/>
      <c r="D152" s="65"/>
      <c r="E152" s="65"/>
    </row>
  </sheetData>
  <hyperlinks>
    <hyperlink ref="C13" r:id="rId1"/>
    <hyperlink ref="C14" r:id="rId2"/>
  </hyperlinks>
  <printOptions horizontalCentered="1"/>
  <pageMargins left="0.70866141732283472" right="0.31496062992125984" top="0.35433070866141736" bottom="0.35433070866141736" header="0.31496062992125984" footer="0.31496062992125984"/>
  <pageSetup paperSize="9" scale="75" orientation="portrait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80"/>
  <sheetViews>
    <sheetView view="pageBreakPreview" topLeftCell="A13" zoomScaleNormal="100" zoomScaleSheetLayoutView="100" workbookViewId="0">
      <selection activeCell="C38" sqref="C38"/>
    </sheetView>
  </sheetViews>
  <sheetFormatPr defaultRowHeight="15" x14ac:dyDescent="0.25"/>
  <cols>
    <col min="1" max="1" width="3.7109375" style="145" bestFit="1" customWidth="1"/>
    <col min="2" max="2" width="70.28515625" style="146" customWidth="1"/>
    <col min="3" max="3" width="9.140625" style="145"/>
    <col min="4" max="5" width="16" style="145" customWidth="1"/>
  </cols>
  <sheetData>
    <row r="1" spans="1:5" x14ac:dyDescent="0.25">
      <c r="A1" s="45"/>
      <c r="B1" s="94"/>
      <c r="C1" s="45"/>
      <c r="D1" s="45"/>
      <c r="E1" s="45"/>
    </row>
    <row r="2" spans="1:5" x14ac:dyDescent="0.25">
      <c r="A2" s="45"/>
      <c r="B2" s="94"/>
      <c r="C2" s="45"/>
      <c r="D2" s="45"/>
      <c r="E2" s="43" t="s">
        <v>525</v>
      </c>
    </row>
    <row r="3" spans="1:5" x14ac:dyDescent="0.25">
      <c r="A3" s="45"/>
      <c r="B3" s="94"/>
      <c r="C3" s="45"/>
      <c r="D3" s="45"/>
      <c r="E3" s="43" t="s">
        <v>526</v>
      </c>
    </row>
    <row r="4" spans="1:5" x14ac:dyDescent="0.25">
      <c r="A4" s="45"/>
      <c r="B4" s="94"/>
      <c r="C4" s="45"/>
      <c r="D4" s="45"/>
      <c r="E4" s="44" t="s">
        <v>527</v>
      </c>
    </row>
    <row r="5" spans="1:5" x14ac:dyDescent="0.25">
      <c r="A5" s="45"/>
      <c r="B5" s="94"/>
      <c r="C5" s="45"/>
      <c r="D5" s="45"/>
      <c r="E5" s="44" t="s">
        <v>528</v>
      </c>
    </row>
    <row r="6" spans="1:5" x14ac:dyDescent="0.25">
      <c r="A6" s="45"/>
      <c r="B6" s="94"/>
      <c r="C6" s="45"/>
      <c r="D6" s="45"/>
      <c r="E6" s="44" t="s">
        <v>529</v>
      </c>
    </row>
    <row r="7" spans="1:5" ht="7.5" customHeight="1" x14ac:dyDescent="0.25">
      <c r="A7" s="65"/>
      <c r="C7" s="65"/>
      <c r="D7" s="65"/>
      <c r="E7" s="65"/>
    </row>
    <row r="8" spans="1:5" x14ac:dyDescent="0.25">
      <c r="A8" s="65"/>
      <c r="B8" s="132" t="s">
        <v>548</v>
      </c>
      <c r="C8" s="65"/>
      <c r="D8" s="65"/>
      <c r="E8" s="65"/>
    </row>
    <row r="9" spans="1:5" x14ac:dyDescent="0.25">
      <c r="A9" s="65"/>
      <c r="B9" s="132" t="str">
        <f>СВОД!C8</f>
        <v>от 01.01.2024г.</v>
      </c>
      <c r="C9" s="65"/>
      <c r="D9" s="65"/>
      <c r="E9" s="65"/>
    </row>
    <row r="10" spans="1:5" x14ac:dyDescent="0.25">
      <c r="A10" s="65"/>
      <c r="B10" s="132" t="s">
        <v>294</v>
      </c>
      <c r="C10" s="65"/>
      <c r="D10" s="65"/>
      <c r="E10" s="65"/>
    </row>
    <row r="11" spans="1:5" x14ac:dyDescent="0.25">
      <c r="A11" s="65"/>
      <c r="B11" s="132"/>
      <c r="C11" s="133"/>
      <c r="D11" s="65"/>
      <c r="E11" s="65"/>
    </row>
    <row r="12" spans="1:5" x14ac:dyDescent="0.25">
      <c r="A12" s="45"/>
      <c r="B12" s="95" t="s">
        <v>49</v>
      </c>
      <c r="C12" s="96" t="s">
        <v>530</v>
      </c>
      <c r="D12" s="45"/>
      <c r="E12" s="45"/>
    </row>
    <row r="13" spans="1:5" ht="15.75" thickBot="1" x14ac:dyDescent="0.3">
      <c r="A13" s="45"/>
      <c r="B13" s="95" t="s">
        <v>111</v>
      </c>
      <c r="C13" s="49" t="s">
        <v>531</v>
      </c>
      <c r="D13" s="45"/>
      <c r="E13" s="45"/>
    </row>
    <row r="14" spans="1:5" s="7" customFormat="1" ht="27.75" thickBot="1" x14ac:dyDescent="0.3">
      <c r="A14" s="147" t="s">
        <v>0</v>
      </c>
      <c r="B14" s="148" t="s">
        <v>1</v>
      </c>
      <c r="C14" s="148" t="s">
        <v>52</v>
      </c>
      <c r="D14" s="148" t="s">
        <v>39</v>
      </c>
      <c r="E14" s="149" t="s">
        <v>40</v>
      </c>
    </row>
    <row r="15" spans="1:5" x14ac:dyDescent="0.25">
      <c r="A15" s="75"/>
      <c r="B15" s="76" t="s">
        <v>41</v>
      </c>
      <c r="C15" s="76"/>
      <c r="D15" s="77"/>
      <c r="E15" s="77"/>
    </row>
    <row r="16" spans="1:5" x14ac:dyDescent="0.25">
      <c r="A16" s="78">
        <v>1</v>
      </c>
      <c r="B16" s="79" t="s">
        <v>427</v>
      </c>
      <c r="C16" s="80" t="s">
        <v>101</v>
      </c>
      <c r="D16" s="81">
        <f>SUMIF(СВОД!$C$13:$C$482,B16,СВОД!$E$13:$E$482)*0.9</f>
        <v>8049.6</v>
      </c>
      <c r="E16" s="82">
        <f>D16*1.2</f>
        <v>9659.52</v>
      </c>
    </row>
    <row r="17" spans="1:5" x14ac:dyDescent="0.25">
      <c r="A17" s="78">
        <f t="shared" ref="A17:A23" si="0">A16+1</f>
        <v>2</v>
      </c>
      <c r="B17" s="138" t="s">
        <v>428</v>
      </c>
      <c r="C17" s="80" t="s">
        <v>101</v>
      </c>
      <c r="D17" s="81">
        <f>SUMIF(СВОД!$C$13:$C$482,B17,СВОД!$E$13:$E$482)*0.9</f>
        <v>6217.2</v>
      </c>
      <c r="E17" s="82">
        <f t="shared" ref="E17:E48" si="1">D17*1.2</f>
        <v>7460.6399999999994</v>
      </c>
    </row>
    <row r="18" spans="1:5" x14ac:dyDescent="0.25">
      <c r="A18" s="78">
        <f t="shared" si="0"/>
        <v>3</v>
      </c>
      <c r="B18" s="138" t="s">
        <v>429</v>
      </c>
      <c r="C18" s="80" t="s">
        <v>101</v>
      </c>
      <c r="D18" s="81">
        <f>SUMIF(СВОД!$C$13:$C$482,B18,СВОД!$E$13:$E$482)*0.9</f>
        <v>4465.8</v>
      </c>
      <c r="E18" s="82">
        <f t="shared" si="1"/>
        <v>5358.96</v>
      </c>
    </row>
    <row r="19" spans="1:5" x14ac:dyDescent="0.25">
      <c r="A19" s="78">
        <f t="shared" si="0"/>
        <v>4</v>
      </c>
      <c r="B19" s="138" t="s">
        <v>430</v>
      </c>
      <c r="C19" s="80" t="s">
        <v>101</v>
      </c>
      <c r="D19" s="81">
        <f>SUMIF(СВОД!$C$13:$C$482,B19,СВОД!$E$13:$E$482)*0.9</f>
        <v>3250.8</v>
      </c>
      <c r="E19" s="82">
        <f t="shared" si="1"/>
        <v>3900.96</v>
      </c>
    </row>
    <row r="20" spans="1:5" x14ac:dyDescent="0.25">
      <c r="A20" s="78">
        <f t="shared" si="0"/>
        <v>5</v>
      </c>
      <c r="B20" s="138" t="s">
        <v>431</v>
      </c>
      <c r="C20" s="80" t="s">
        <v>101</v>
      </c>
      <c r="D20" s="81">
        <f>SUMIF(СВОД!$C$13:$C$482,B20,СВОД!$E$13:$E$482)*0.9</f>
        <v>2488.5</v>
      </c>
      <c r="E20" s="82">
        <f t="shared" si="1"/>
        <v>2986.2</v>
      </c>
    </row>
    <row r="21" spans="1:5" x14ac:dyDescent="0.25">
      <c r="A21" s="78">
        <f t="shared" si="0"/>
        <v>6</v>
      </c>
      <c r="B21" s="138" t="s">
        <v>432</v>
      </c>
      <c r="C21" s="80" t="s">
        <v>101</v>
      </c>
      <c r="D21" s="81">
        <f>SUMIF(СВОД!$C$13:$C$482,B21,СВОД!$E$13:$E$482)*0.9</f>
        <v>1996.2</v>
      </c>
      <c r="E21" s="82">
        <f t="shared" si="1"/>
        <v>2395.44</v>
      </c>
    </row>
    <row r="22" spans="1:5" x14ac:dyDescent="0.25">
      <c r="A22" s="78">
        <f t="shared" si="0"/>
        <v>7</v>
      </c>
      <c r="B22" s="138" t="s">
        <v>433</v>
      </c>
      <c r="C22" s="80" t="s">
        <v>101</v>
      </c>
      <c r="D22" s="81">
        <f>SUMIF(СВОД!$C$13:$C$482,B22,СВОД!$E$13:$E$482)*0.9</f>
        <v>1893.6000000000001</v>
      </c>
      <c r="E22" s="82">
        <f t="shared" si="1"/>
        <v>2272.3200000000002</v>
      </c>
    </row>
    <row r="23" spans="1:5" x14ac:dyDescent="0.25">
      <c r="A23" s="78">
        <f t="shared" si="0"/>
        <v>8</v>
      </c>
      <c r="B23" s="138" t="s">
        <v>434</v>
      </c>
      <c r="C23" s="80" t="s">
        <v>101</v>
      </c>
      <c r="D23" s="81">
        <f>SUMIF(СВОД!$C$13:$C$482,B23,СВОД!$E$13:$E$482)*0.9</f>
        <v>1714.5</v>
      </c>
      <c r="E23" s="82">
        <f t="shared" si="1"/>
        <v>2057.4</v>
      </c>
    </row>
    <row r="24" spans="1:5" x14ac:dyDescent="0.25">
      <c r="A24" s="150"/>
      <c r="B24" s="151" t="s">
        <v>299</v>
      </c>
      <c r="C24" s="152"/>
      <c r="D24" s="152"/>
      <c r="E24" s="153"/>
    </row>
    <row r="25" spans="1:5" x14ac:dyDescent="0.25">
      <c r="A25" s="78">
        <f>A23+1</f>
        <v>9</v>
      </c>
      <c r="B25" s="154" t="s">
        <v>425</v>
      </c>
      <c r="C25" s="155"/>
      <c r="D25" s="155"/>
      <c r="E25" s="156"/>
    </row>
    <row r="26" spans="1:5" x14ac:dyDescent="0.25">
      <c r="A26" s="65"/>
      <c r="B26" s="157" t="s">
        <v>298</v>
      </c>
      <c r="C26" s="89"/>
      <c r="D26" s="89"/>
      <c r="E26" s="156"/>
    </row>
    <row r="27" spans="1:5" x14ac:dyDescent="0.25">
      <c r="A27" s="150"/>
      <c r="B27" s="158" t="s">
        <v>89</v>
      </c>
      <c r="C27" s="152"/>
      <c r="D27" s="152"/>
      <c r="E27" s="153"/>
    </row>
    <row r="28" spans="1:5" ht="15" customHeight="1" x14ac:dyDescent="0.25">
      <c r="A28" s="78">
        <f>A25+1</f>
        <v>10</v>
      </c>
      <c r="B28" s="138" t="s">
        <v>535</v>
      </c>
      <c r="C28" s="80" t="s">
        <v>102</v>
      </c>
      <c r="D28" s="81">
        <f>SUMIF(СВОД!$C$13:$C$482,B28,СВОД!$E$13:$E$482)*0.9</f>
        <v>3421.8</v>
      </c>
      <c r="E28" s="82">
        <f t="shared" si="1"/>
        <v>4106.16</v>
      </c>
    </row>
    <row r="29" spans="1:5" x14ac:dyDescent="0.25">
      <c r="A29" s="78">
        <f t="shared" ref="A29:A34" si="2">A28+1</f>
        <v>11</v>
      </c>
      <c r="B29" s="138" t="s">
        <v>536</v>
      </c>
      <c r="C29" s="80" t="s">
        <v>102</v>
      </c>
      <c r="D29" s="81">
        <f>SUMIF(СВОД!$C$13:$C$482,B29,СВОД!$E$13:$E$482)*0.9</f>
        <v>3421.8</v>
      </c>
      <c r="E29" s="82">
        <f t="shared" ref="E29:E34" si="3">D29*1.2</f>
        <v>4106.16</v>
      </c>
    </row>
    <row r="30" spans="1:5" x14ac:dyDescent="0.25">
      <c r="A30" s="78">
        <f t="shared" si="2"/>
        <v>12</v>
      </c>
      <c r="B30" s="138" t="s">
        <v>546</v>
      </c>
      <c r="C30" s="80" t="s">
        <v>102</v>
      </c>
      <c r="D30" s="81">
        <f>SUMIF(СВОД!$C$13:$C$482,B30,СВОД!$E$13:$E$482)*0.9</f>
        <v>2983.5</v>
      </c>
      <c r="E30" s="82">
        <f t="shared" ref="E30:E33" si="4">D30*1.2</f>
        <v>3580.2</v>
      </c>
    </row>
    <row r="31" spans="1:5" ht="27" x14ac:dyDescent="0.25">
      <c r="A31" s="78">
        <f t="shared" si="2"/>
        <v>13</v>
      </c>
      <c r="B31" s="138" t="s">
        <v>465</v>
      </c>
      <c r="C31" s="80" t="s">
        <v>102</v>
      </c>
      <c r="D31" s="81">
        <f>SUMIF(СВОД!$C$13:$C$482,B31,СВОД!$E$13:$E$482)*0.9</f>
        <v>4011.3</v>
      </c>
      <c r="E31" s="82">
        <f t="shared" si="4"/>
        <v>4813.5600000000004</v>
      </c>
    </row>
    <row r="32" spans="1:5" x14ac:dyDescent="0.25">
      <c r="A32" s="78">
        <f t="shared" si="2"/>
        <v>14</v>
      </c>
      <c r="B32" s="138" t="s">
        <v>464</v>
      </c>
      <c r="C32" s="80" t="s">
        <v>102</v>
      </c>
      <c r="D32" s="81">
        <f>SUMIF(СВОД!$C$13:$C$482,B32,СВОД!$E$13:$E$482)*0.9</f>
        <v>2595.6</v>
      </c>
      <c r="E32" s="82">
        <f t="shared" si="4"/>
        <v>3114.72</v>
      </c>
    </row>
    <row r="33" spans="1:5" x14ac:dyDescent="0.25">
      <c r="A33" s="78">
        <f t="shared" si="2"/>
        <v>15</v>
      </c>
      <c r="B33" s="138" t="s">
        <v>463</v>
      </c>
      <c r="C33" s="80" t="s">
        <v>102</v>
      </c>
      <c r="D33" s="81">
        <f>SUMIF(СВОД!$C$13:$C$482,B33,СВОД!$E$13:$E$482)*0.9</f>
        <v>2595.6</v>
      </c>
      <c r="E33" s="82">
        <f t="shared" si="4"/>
        <v>3114.72</v>
      </c>
    </row>
    <row r="34" spans="1:5" x14ac:dyDescent="0.25">
      <c r="A34" s="78">
        <f t="shared" si="2"/>
        <v>16</v>
      </c>
      <c r="B34" s="138" t="s">
        <v>462</v>
      </c>
      <c r="C34" s="80" t="s">
        <v>102</v>
      </c>
      <c r="D34" s="81">
        <f>SUMIF(СВОД!$C$13:$C$482,B34,СВОД!$E$13:$E$482)*0.9</f>
        <v>2264.4</v>
      </c>
      <c r="E34" s="82">
        <f t="shared" si="3"/>
        <v>2717.28</v>
      </c>
    </row>
    <row r="35" spans="1:5" x14ac:dyDescent="0.25">
      <c r="A35" s="75"/>
      <c r="B35" s="76" t="s">
        <v>44</v>
      </c>
      <c r="C35" s="86"/>
      <c r="D35" s="86"/>
      <c r="E35" s="84"/>
    </row>
    <row r="36" spans="1:5" x14ac:dyDescent="0.25">
      <c r="A36" s="78">
        <f>A34+1</f>
        <v>17</v>
      </c>
      <c r="B36" s="138" t="s">
        <v>26</v>
      </c>
      <c r="C36" s="80" t="s">
        <v>102</v>
      </c>
      <c r="D36" s="81">
        <f>SUMIF(СВОД!$C$13:$C$482,B36,СВОД!$E$13:$E$482)*0.9</f>
        <v>1381.5</v>
      </c>
      <c r="E36" s="82">
        <f t="shared" si="1"/>
        <v>1657.8</v>
      </c>
    </row>
    <row r="37" spans="1:5" x14ac:dyDescent="0.25">
      <c r="A37" s="78">
        <f t="shared" ref="A37:A41" si="5">A36+1</f>
        <v>18</v>
      </c>
      <c r="B37" s="138" t="s">
        <v>85</v>
      </c>
      <c r="C37" s="80" t="s">
        <v>102</v>
      </c>
      <c r="D37" s="81">
        <f>SUMIF(СВОД!$C$13:$C$482,B37,СВОД!$E$13:$E$482)*0.9</f>
        <v>1381.5</v>
      </c>
      <c r="E37" s="82">
        <f t="shared" si="1"/>
        <v>1657.8</v>
      </c>
    </row>
    <row r="38" spans="1:5" x14ac:dyDescent="0.25">
      <c r="A38" s="78">
        <f t="shared" si="5"/>
        <v>19</v>
      </c>
      <c r="B38" s="138" t="s">
        <v>28</v>
      </c>
      <c r="C38" s="80" t="s">
        <v>102</v>
      </c>
      <c r="D38" s="81">
        <f>SUMIF(СВОД!$C$13:$C$482,B38,СВОД!$E$13:$E$482)*0.9</f>
        <v>1133.1000000000001</v>
      </c>
      <c r="E38" s="82">
        <f t="shared" si="1"/>
        <v>1359.72</v>
      </c>
    </row>
    <row r="39" spans="1:5" x14ac:dyDescent="0.25">
      <c r="A39" s="78">
        <f t="shared" si="5"/>
        <v>20</v>
      </c>
      <c r="B39" s="138" t="s">
        <v>29</v>
      </c>
      <c r="C39" s="80" t="s">
        <v>102</v>
      </c>
      <c r="D39" s="81">
        <f>SUMIF(СВОД!$C$13:$C$482,B39,СВОД!$E$13:$E$482)*0.9</f>
        <v>963</v>
      </c>
      <c r="E39" s="82">
        <f t="shared" si="1"/>
        <v>1155.5999999999999</v>
      </c>
    </row>
    <row r="40" spans="1:5" x14ac:dyDescent="0.25">
      <c r="A40" s="78">
        <f t="shared" si="5"/>
        <v>21</v>
      </c>
      <c r="B40" s="138" t="s">
        <v>30</v>
      </c>
      <c r="C40" s="80" t="s">
        <v>102</v>
      </c>
      <c r="D40" s="81">
        <f>SUMIF(СВОД!$C$13:$C$482,B40,СВОД!$E$13:$E$482)*0.9</f>
        <v>963</v>
      </c>
      <c r="E40" s="82">
        <f t="shared" si="1"/>
        <v>1155.5999999999999</v>
      </c>
    </row>
    <row r="41" spans="1:5" x14ac:dyDescent="0.25">
      <c r="A41" s="78">
        <f t="shared" si="5"/>
        <v>22</v>
      </c>
      <c r="B41" s="138" t="s">
        <v>186</v>
      </c>
      <c r="C41" s="80" t="s">
        <v>102</v>
      </c>
      <c r="D41" s="81">
        <f>SUMIF(СВОД!$C$13:$C$482,B41,СВОД!$E$13:$E$482)*0.9</f>
        <v>937.80000000000007</v>
      </c>
      <c r="E41" s="82">
        <f t="shared" si="1"/>
        <v>1125.3600000000001</v>
      </c>
    </row>
    <row r="42" spans="1:5" s="3" customFormat="1" ht="15.75" x14ac:dyDescent="0.25">
      <c r="A42" s="75"/>
      <c r="B42" s="83" t="s">
        <v>45</v>
      </c>
      <c r="C42" s="75"/>
      <c r="D42" s="75"/>
      <c r="E42" s="84"/>
    </row>
    <row r="43" spans="1:5" x14ac:dyDescent="0.25">
      <c r="A43" s="78">
        <f>A41+1</f>
        <v>23</v>
      </c>
      <c r="B43" s="143" t="s">
        <v>436</v>
      </c>
      <c r="C43" s="80" t="s">
        <v>102</v>
      </c>
      <c r="D43" s="81">
        <f>SUMIF(СВОД!$C$13:$C$482,B43,СВОД!$E$13:$E$482)*0.9</f>
        <v>9716.4</v>
      </c>
      <c r="E43" s="82">
        <f t="shared" ref="E43:E45" si="6">D43*1.2</f>
        <v>11659.679999999998</v>
      </c>
    </row>
    <row r="44" spans="1:5" x14ac:dyDescent="0.25">
      <c r="A44" s="78">
        <f t="shared" ref="A44:A48" si="7">A43+1</f>
        <v>24</v>
      </c>
      <c r="B44" s="143" t="s">
        <v>437</v>
      </c>
      <c r="C44" s="80" t="s">
        <v>102</v>
      </c>
      <c r="D44" s="81">
        <f>SUMIF(СВОД!$C$13:$C$482,B44,СВОД!$E$13:$E$482)*0.9</f>
        <v>8499.6</v>
      </c>
      <c r="E44" s="82">
        <f t="shared" si="6"/>
        <v>10199.52</v>
      </c>
    </row>
    <row r="45" spans="1:5" x14ac:dyDescent="0.25">
      <c r="A45" s="78">
        <f t="shared" si="7"/>
        <v>25</v>
      </c>
      <c r="B45" s="138" t="s">
        <v>36</v>
      </c>
      <c r="C45" s="80" t="s">
        <v>102</v>
      </c>
      <c r="D45" s="81">
        <f>SUMIF(СВОД!$C$13:$C$482,B45,СВОД!$E$13:$E$482)*0.9</f>
        <v>7218.9000000000005</v>
      </c>
      <c r="E45" s="82">
        <f t="shared" si="6"/>
        <v>8662.68</v>
      </c>
    </row>
    <row r="46" spans="1:5" x14ac:dyDescent="0.25">
      <c r="A46" s="78">
        <f t="shared" si="7"/>
        <v>26</v>
      </c>
      <c r="B46" s="138" t="s">
        <v>37</v>
      </c>
      <c r="C46" s="80" t="s">
        <v>102</v>
      </c>
      <c r="D46" s="81">
        <f>SUMIF(СВОД!$C$13:$C$482,B46,СВОД!$E$13:$E$482)*0.9</f>
        <v>6904.8</v>
      </c>
      <c r="E46" s="82">
        <f t="shared" si="1"/>
        <v>8285.76</v>
      </c>
    </row>
    <row r="47" spans="1:5" x14ac:dyDescent="0.25">
      <c r="A47" s="78">
        <f t="shared" si="7"/>
        <v>27</v>
      </c>
      <c r="B47" s="138" t="s">
        <v>38</v>
      </c>
      <c r="C47" s="80" t="s">
        <v>102</v>
      </c>
      <c r="D47" s="81">
        <f>SUMIF(СВОД!$C$13:$C$482,B47,СВОД!$E$13:$E$482)*0.9</f>
        <v>6278.4000000000005</v>
      </c>
      <c r="E47" s="82">
        <f t="shared" si="1"/>
        <v>7534.08</v>
      </c>
    </row>
    <row r="48" spans="1:5" x14ac:dyDescent="0.25">
      <c r="A48" s="78">
        <f t="shared" si="7"/>
        <v>28</v>
      </c>
      <c r="B48" s="138" t="s">
        <v>190</v>
      </c>
      <c r="C48" s="80" t="s">
        <v>102</v>
      </c>
      <c r="D48" s="81">
        <f>SUMIF(СВОД!$C$13:$C$482,B48,СВОД!$E$13:$E$482)*0.9</f>
        <v>6016.5</v>
      </c>
      <c r="E48" s="82">
        <f t="shared" si="1"/>
        <v>7219.8</v>
      </c>
    </row>
    <row r="49" spans="1:5" x14ac:dyDescent="0.25">
      <c r="A49" s="75"/>
      <c r="B49" s="83" t="s">
        <v>51</v>
      </c>
      <c r="C49" s="75"/>
      <c r="D49" s="75"/>
      <c r="E49" s="84"/>
    </row>
    <row r="50" spans="1:5" x14ac:dyDescent="0.25">
      <c r="A50" s="78">
        <f>A48+1</f>
        <v>29</v>
      </c>
      <c r="B50" s="138" t="s">
        <v>31</v>
      </c>
      <c r="C50" s="80" t="s">
        <v>102</v>
      </c>
      <c r="D50" s="81">
        <f>SUMIF(СВОД!$C$13:$C$482,B50,СВОД!$E$13:$E$482)*0.9</f>
        <v>61317.9</v>
      </c>
      <c r="E50" s="82">
        <f t="shared" ref="E50:E53" si="8">D50*1.2</f>
        <v>73581.48</v>
      </c>
    </row>
    <row r="51" spans="1:5" x14ac:dyDescent="0.25">
      <c r="A51" s="78">
        <f t="shared" ref="A51:A53" si="9">A50+1</f>
        <v>30</v>
      </c>
      <c r="B51" s="138" t="s">
        <v>87</v>
      </c>
      <c r="C51" s="80" t="s">
        <v>102</v>
      </c>
      <c r="D51" s="81">
        <f>SUMIF(СВОД!$C$13:$C$482,B51,СВОД!$E$13:$E$482)*0.9</f>
        <v>60765.3</v>
      </c>
      <c r="E51" s="82">
        <f t="shared" ref="E51" si="10">D51*1.2</f>
        <v>72918.36</v>
      </c>
    </row>
    <row r="52" spans="1:5" x14ac:dyDescent="0.25">
      <c r="A52" s="78">
        <f>A51+1</f>
        <v>31</v>
      </c>
      <c r="B52" s="138" t="s">
        <v>32</v>
      </c>
      <c r="C52" s="80" t="s">
        <v>102</v>
      </c>
      <c r="D52" s="81">
        <f>SUMIF(СВОД!$C$13:$C$482,B52,СВОД!$E$13:$E$482)*0.9</f>
        <v>54052.200000000004</v>
      </c>
      <c r="E52" s="82">
        <f t="shared" si="8"/>
        <v>64862.64</v>
      </c>
    </row>
    <row r="53" spans="1:5" x14ac:dyDescent="0.25">
      <c r="A53" s="78">
        <f t="shared" si="9"/>
        <v>32</v>
      </c>
      <c r="B53" s="138" t="s">
        <v>34</v>
      </c>
      <c r="C53" s="80" t="s">
        <v>102</v>
      </c>
      <c r="D53" s="81">
        <f>SUMIF(СВОД!$C$13:$C$482,B53,СВОД!$E$13:$E$482)*0.9</f>
        <v>39465</v>
      </c>
      <c r="E53" s="82">
        <f t="shared" si="8"/>
        <v>47358</v>
      </c>
    </row>
    <row r="54" spans="1:5" x14ac:dyDescent="0.25">
      <c r="A54" s="75"/>
      <c r="B54" s="83" t="s">
        <v>46</v>
      </c>
      <c r="C54" s="75"/>
      <c r="D54" s="75"/>
      <c r="E54" s="84"/>
    </row>
    <row r="55" spans="1:5" x14ac:dyDescent="0.25">
      <c r="A55" s="78">
        <f>A53+1</f>
        <v>33</v>
      </c>
      <c r="B55" s="138" t="s">
        <v>22</v>
      </c>
      <c r="C55" s="80" t="s">
        <v>102</v>
      </c>
      <c r="D55" s="81">
        <f>SUMIF(СВОД!$C$13:$C$482,B55,СВОД!$E$13:$E$482)*0.9</f>
        <v>10153.800000000001</v>
      </c>
      <c r="E55" s="82">
        <f t="shared" ref="E55" si="11">D55*1.2</f>
        <v>12184.560000000001</v>
      </c>
    </row>
    <row r="56" spans="1:5" x14ac:dyDescent="0.25">
      <c r="A56" s="78">
        <f t="shared" ref="A56:A57" si="12">A55+1</f>
        <v>34</v>
      </c>
      <c r="B56" s="138" t="s">
        <v>24</v>
      </c>
      <c r="C56" s="80" t="s">
        <v>102</v>
      </c>
      <c r="D56" s="81">
        <f>SUMIF(СВОД!$C$13:$C$482,B56,СВОД!$E$13:$E$482)*0.9</f>
        <v>3696.3</v>
      </c>
      <c r="E56" s="82">
        <f>D56*1.2</f>
        <v>4435.5600000000004</v>
      </c>
    </row>
    <row r="57" spans="1:5" x14ac:dyDescent="0.25">
      <c r="A57" s="78">
        <f t="shared" si="12"/>
        <v>35</v>
      </c>
      <c r="B57" s="138" t="s">
        <v>23</v>
      </c>
      <c r="C57" s="80" t="s">
        <v>102</v>
      </c>
      <c r="D57" s="81">
        <f>SUMIF(СВОД!$C$13:$C$482,B57,СВОД!$E$13:$E$482)*0.9</f>
        <v>2151.9</v>
      </c>
      <c r="E57" s="82">
        <f>D57*1.2</f>
        <v>2582.2800000000002</v>
      </c>
    </row>
    <row r="58" spans="1:5" x14ac:dyDescent="0.25">
      <c r="A58" s="75"/>
      <c r="B58" s="83" t="s">
        <v>47</v>
      </c>
      <c r="C58" s="75"/>
      <c r="D58" s="75"/>
      <c r="E58" s="84"/>
    </row>
    <row r="59" spans="1:5" x14ac:dyDescent="0.25">
      <c r="A59" s="78">
        <f>A57+1</f>
        <v>36</v>
      </c>
      <c r="B59" s="138" t="s">
        <v>21</v>
      </c>
      <c r="C59" s="80" t="s">
        <v>101</v>
      </c>
      <c r="D59" s="81">
        <f>SUMIF(СВОД!$C$13:$C$482,B59,СВОД!$E$13:$E$482)*0.9</f>
        <v>70.2</v>
      </c>
      <c r="E59" s="82">
        <f>D59*1.2</f>
        <v>84.24</v>
      </c>
    </row>
    <row r="60" spans="1:5" x14ac:dyDescent="0.25">
      <c r="A60" s="78">
        <f t="shared" ref="A60" si="13">A59+1</f>
        <v>37</v>
      </c>
      <c r="B60" s="138" t="s">
        <v>84</v>
      </c>
      <c r="C60" s="80" t="s">
        <v>101</v>
      </c>
      <c r="D60" s="81">
        <f>SUMIF(СВОД!$C$13:$C$482,B60,СВОД!$E$13:$E$482)*0.9</f>
        <v>62.1</v>
      </c>
      <c r="E60" s="82">
        <f>D60*1.2</f>
        <v>74.52</v>
      </c>
    </row>
    <row r="61" spans="1:5" x14ac:dyDescent="0.25">
      <c r="A61" s="75"/>
      <c r="B61" s="83" t="s">
        <v>107</v>
      </c>
      <c r="C61" s="75"/>
      <c r="D61" s="75"/>
      <c r="E61" s="84"/>
    </row>
    <row r="62" spans="1:5" x14ac:dyDescent="0.25">
      <c r="A62" s="78">
        <f>A60+1</f>
        <v>38</v>
      </c>
      <c r="B62" s="138" t="s">
        <v>108</v>
      </c>
      <c r="C62" s="80" t="s">
        <v>102</v>
      </c>
      <c r="D62" s="81">
        <f>SUMIF(СВОД!$C$13:$C$482,B62,СВОД!$E$13:$E$482)*0.9</f>
        <v>2894.4</v>
      </c>
      <c r="E62" s="82">
        <f t="shared" ref="E62:E63" si="14">D62*1.2</f>
        <v>3473.28</v>
      </c>
    </row>
    <row r="63" spans="1:5" x14ac:dyDescent="0.25">
      <c r="A63" s="78">
        <f t="shared" ref="A63" si="15">A62+1</f>
        <v>39</v>
      </c>
      <c r="B63" s="138" t="s">
        <v>109</v>
      </c>
      <c r="C63" s="80" t="s">
        <v>102</v>
      </c>
      <c r="D63" s="81">
        <f>SUMIF(СВОД!$C$13:$C$482,B63,СВОД!$E$13:$E$482)*0.9</f>
        <v>297.90000000000003</v>
      </c>
      <c r="E63" s="82">
        <f t="shared" si="14"/>
        <v>357.48</v>
      </c>
    </row>
    <row r="64" spans="1:5" x14ac:dyDescent="0.25">
      <c r="A64" s="75"/>
      <c r="B64" s="83" t="s">
        <v>300</v>
      </c>
      <c r="C64" s="75"/>
      <c r="D64" s="75"/>
      <c r="E64" s="84"/>
    </row>
    <row r="65" spans="1:5" x14ac:dyDescent="0.25">
      <c r="A65" s="78">
        <f>A63+1</f>
        <v>40</v>
      </c>
      <c r="B65" s="138" t="s">
        <v>295</v>
      </c>
      <c r="C65" s="80" t="s">
        <v>102</v>
      </c>
      <c r="D65" s="81">
        <f>SUMIF(СВОД!$C$13:$C$482,B65,СВОД!$E$13:$E$482)*0.9</f>
        <v>1055.7</v>
      </c>
      <c r="E65" s="82">
        <f t="shared" ref="E65:E69" si="16">D65*1.2</f>
        <v>1266.8399999999999</v>
      </c>
    </row>
    <row r="66" spans="1:5" x14ac:dyDescent="0.25">
      <c r="A66" s="78">
        <f t="shared" ref="A66:A67" si="17">A65+1</f>
        <v>41</v>
      </c>
      <c r="B66" s="138" t="s">
        <v>296</v>
      </c>
      <c r="C66" s="80" t="s">
        <v>102</v>
      </c>
      <c r="D66" s="81">
        <f>SUMIF(СВОД!$C$13:$C$482,B66,СВОД!$E$13:$E$482)*0.9</f>
        <v>479.7</v>
      </c>
      <c r="E66" s="82">
        <f t="shared" si="16"/>
        <v>575.64</v>
      </c>
    </row>
    <row r="67" spans="1:5" x14ac:dyDescent="0.25">
      <c r="A67" s="78">
        <f t="shared" si="17"/>
        <v>42</v>
      </c>
      <c r="B67" s="138" t="s">
        <v>297</v>
      </c>
      <c r="C67" s="80" t="s">
        <v>102</v>
      </c>
      <c r="D67" s="81">
        <f>SUMIF(СВОД!$C$13:$C$482,B67,СВОД!$E$13:$E$482)*0.9</f>
        <v>3445.2000000000003</v>
      </c>
      <c r="E67" s="82">
        <f t="shared" si="16"/>
        <v>4134.24</v>
      </c>
    </row>
    <row r="68" spans="1:5" x14ac:dyDescent="0.25">
      <c r="A68" s="75"/>
      <c r="B68" s="83" t="s">
        <v>154</v>
      </c>
      <c r="C68" s="75"/>
      <c r="D68" s="75"/>
      <c r="E68" s="84"/>
    </row>
    <row r="69" spans="1:5" ht="27" x14ac:dyDescent="0.25">
      <c r="A69" s="78">
        <f>A67+1</f>
        <v>43</v>
      </c>
      <c r="B69" s="138" t="s">
        <v>301</v>
      </c>
      <c r="C69" s="80" t="s">
        <v>102</v>
      </c>
      <c r="D69" s="81">
        <f>SUMIF(СВОД!$C$13:$C$482,B69,СВОД!$E$13:$E$482)*0.9</f>
        <v>112500</v>
      </c>
      <c r="E69" s="82">
        <f t="shared" si="16"/>
        <v>135000</v>
      </c>
    </row>
    <row r="70" spans="1:5" x14ac:dyDescent="0.25">
      <c r="A70" s="65"/>
      <c r="B70" s="144"/>
      <c r="C70" s="89"/>
      <c r="D70" s="90"/>
      <c r="E70" s="91"/>
    </row>
    <row r="71" spans="1:5" x14ac:dyDescent="0.25">
      <c r="A71" s="92"/>
      <c r="B71" s="93"/>
      <c r="C71" s="65"/>
      <c r="D71" s="65"/>
      <c r="E71" s="65"/>
    </row>
    <row r="72" spans="1:5" x14ac:dyDescent="0.25">
      <c r="A72" s="65"/>
      <c r="B72" s="92"/>
      <c r="C72" s="65"/>
      <c r="D72" s="65"/>
      <c r="E72" s="65"/>
    </row>
    <row r="73" spans="1:5" x14ac:dyDescent="0.25">
      <c r="A73" s="65"/>
      <c r="B73" s="132"/>
      <c r="C73" s="65"/>
      <c r="D73" s="65"/>
      <c r="E73" s="65"/>
    </row>
    <row r="74" spans="1:5" x14ac:dyDescent="0.25">
      <c r="A74" s="65"/>
      <c r="B74" s="132"/>
      <c r="C74" s="65"/>
      <c r="D74" s="65"/>
      <c r="E74" s="65"/>
    </row>
    <row r="75" spans="1:5" x14ac:dyDescent="0.25">
      <c r="A75" s="65"/>
      <c r="B75" s="132"/>
      <c r="C75" s="65"/>
      <c r="D75" s="65"/>
      <c r="E75" s="65"/>
    </row>
    <row r="76" spans="1:5" x14ac:dyDescent="0.25">
      <c r="A76" s="65"/>
      <c r="B76" s="132"/>
      <c r="C76" s="65"/>
      <c r="D76" s="65"/>
      <c r="E76" s="65"/>
    </row>
    <row r="77" spans="1:5" x14ac:dyDescent="0.25">
      <c r="A77" s="65"/>
      <c r="B77" s="132"/>
      <c r="C77" s="65"/>
      <c r="D77" s="65"/>
      <c r="E77" s="65"/>
    </row>
    <row r="78" spans="1:5" x14ac:dyDescent="0.25">
      <c r="A78" s="65"/>
      <c r="B78" s="132"/>
      <c r="C78" s="65"/>
      <c r="D78" s="65"/>
      <c r="E78" s="65"/>
    </row>
    <row r="79" spans="1:5" x14ac:dyDescent="0.25">
      <c r="A79" s="65"/>
      <c r="B79" s="132"/>
      <c r="C79" s="65"/>
      <c r="D79" s="65"/>
      <c r="E79" s="65"/>
    </row>
    <row r="80" spans="1:5" x14ac:dyDescent="0.25">
      <c r="A80" s="65"/>
      <c r="B80" s="132"/>
      <c r="C80" s="65"/>
      <c r="D80" s="65"/>
      <c r="E80" s="65"/>
    </row>
  </sheetData>
  <hyperlinks>
    <hyperlink ref="B26" r:id="rId1"/>
    <hyperlink ref="C12" r:id="rId2"/>
    <hyperlink ref="C13" r:id="rId3"/>
  </hyperlinks>
  <printOptions horizontalCentered="1"/>
  <pageMargins left="0.70866141732283472" right="0.31496062992125984" top="0.35433070866141736" bottom="0.35433070866141736" header="0.31496062992125984" footer="0.31496062992125984"/>
  <pageSetup paperSize="9" scale="75" orientation="portrait" r:id="rId4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7:I483"/>
  <sheetViews>
    <sheetView view="pageBreakPreview" topLeftCell="A446" zoomScale="70" zoomScaleNormal="100" zoomScaleSheetLayoutView="70" workbookViewId="0">
      <selection activeCell="E460" sqref="E460"/>
    </sheetView>
  </sheetViews>
  <sheetFormatPr defaultRowHeight="15.75" x14ac:dyDescent="0.25"/>
  <cols>
    <col min="2" max="2" width="10.28515625" style="3" bestFit="1" customWidth="1"/>
    <col min="3" max="3" width="77.7109375" style="14" customWidth="1"/>
    <col min="4" max="4" width="9.140625" style="3"/>
    <col min="5" max="5" width="16" style="29" customWidth="1"/>
    <col min="6" max="6" width="16" style="3" customWidth="1"/>
    <col min="7" max="7" width="28" style="3" customWidth="1"/>
    <col min="8" max="8" width="19.28515625" customWidth="1"/>
  </cols>
  <sheetData>
    <row r="7" spans="2:8" x14ac:dyDescent="0.25">
      <c r="C7" s="14" t="s">
        <v>426</v>
      </c>
    </row>
    <row r="8" spans="2:8" x14ac:dyDescent="0.25">
      <c r="C8" s="14" t="s">
        <v>521</v>
      </c>
    </row>
    <row r="9" spans="2:8" x14ac:dyDescent="0.25">
      <c r="C9" s="24" t="s">
        <v>49</v>
      </c>
      <c r="D9" s="25" t="s">
        <v>48</v>
      </c>
    </row>
    <row r="10" spans="2:8" x14ac:dyDescent="0.25">
      <c r="C10" s="24" t="s">
        <v>111</v>
      </c>
      <c r="D10" s="26" t="s">
        <v>110</v>
      </c>
    </row>
    <row r="11" spans="2:8" ht="16.5" thickBot="1" x14ac:dyDescent="0.3">
      <c r="C11" s="24"/>
      <c r="D11" s="26"/>
    </row>
    <row r="12" spans="2:8" s="7" customFormat="1" ht="32.25" thickBot="1" x14ac:dyDescent="0.3">
      <c r="B12" s="9" t="s">
        <v>0</v>
      </c>
      <c r="C12" s="10" t="s">
        <v>1</v>
      </c>
      <c r="D12" s="10" t="s">
        <v>52</v>
      </c>
      <c r="E12" s="10" t="s">
        <v>39</v>
      </c>
      <c r="F12" s="11" t="s">
        <v>40</v>
      </c>
      <c r="G12" s="15"/>
    </row>
    <row r="13" spans="2:8" x14ac:dyDescent="0.25">
      <c r="C13" s="15" t="s">
        <v>305</v>
      </c>
      <c r="D13" s="15"/>
      <c r="E13" s="27"/>
      <c r="F13" s="27"/>
      <c r="G13" s="27"/>
    </row>
    <row r="14" spans="2:8" x14ac:dyDescent="0.25">
      <c r="B14" s="5">
        <v>1</v>
      </c>
      <c r="C14" s="1" t="s">
        <v>2</v>
      </c>
      <c r="D14" s="4" t="s">
        <v>101</v>
      </c>
      <c r="E14" s="6">
        <v>28132</v>
      </c>
      <c r="F14" s="8">
        <f>E14*1.2</f>
        <v>33758.400000000001</v>
      </c>
      <c r="G14" s="28"/>
      <c r="H14" s="21"/>
    </row>
    <row r="15" spans="2:8" x14ac:dyDescent="0.25">
      <c r="B15" s="5">
        <f>B14+1</f>
        <v>2</v>
      </c>
      <c r="C15" s="1" t="s">
        <v>3</v>
      </c>
      <c r="D15" s="4" t="s">
        <v>101</v>
      </c>
      <c r="E15" s="6">
        <v>23918</v>
      </c>
      <c r="F15" s="8">
        <f t="shared" ref="F15:F19" si="0">E15*1.2</f>
        <v>28701.599999999999</v>
      </c>
      <c r="G15" s="28"/>
      <c r="H15" s="21"/>
    </row>
    <row r="16" spans="2:8" x14ac:dyDescent="0.25">
      <c r="B16" s="5">
        <f t="shared" ref="B16:B19" si="1">B15+1</f>
        <v>3</v>
      </c>
      <c r="C16" s="1" t="s">
        <v>4</v>
      </c>
      <c r="D16" s="4" t="s">
        <v>101</v>
      </c>
      <c r="E16" s="6">
        <v>17074</v>
      </c>
      <c r="F16" s="8">
        <f t="shared" si="0"/>
        <v>20488.8</v>
      </c>
      <c r="G16" s="28"/>
      <c r="H16" s="21"/>
    </row>
    <row r="17" spans="2:8" x14ac:dyDescent="0.25">
      <c r="B17" s="5">
        <f t="shared" si="1"/>
        <v>4</v>
      </c>
      <c r="C17" s="1" t="s">
        <v>5</v>
      </c>
      <c r="D17" s="4" t="s">
        <v>101</v>
      </c>
      <c r="E17" s="6">
        <v>14540</v>
      </c>
      <c r="F17" s="8">
        <f t="shared" si="0"/>
        <v>17448</v>
      </c>
      <c r="G17" s="28"/>
      <c r="H17" s="21"/>
    </row>
    <row r="18" spans="2:8" x14ac:dyDescent="0.25">
      <c r="B18" s="5">
        <f t="shared" si="1"/>
        <v>5</v>
      </c>
      <c r="C18" s="1" t="s">
        <v>6</v>
      </c>
      <c r="D18" s="4" t="s">
        <v>101</v>
      </c>
      <c r="E18" s="6">
        <v>9063</v>
      </c>
      <c r="F18" s="8">
        <f t="shared" si="0"/>
        <v>10875.6</v>
      </c>
      <c r="G18" s="28"/>
      <c r="H18" s="21"/>
    </row>
    <row r="19" spans="2:8" x14ac:dyDescent="0.25">
      <c r="B19" s="5">
        <f t="shared" si="1"/>
        <v>6</v>
      </c>
      <c r="C19" s="1" t="s">
        <v>7</v>
      </c>
      <c r="D19" s="4" t="s">
        <v>101</v>
      </c>
      <c r="E19" s="6">
        <v>6287</v>
      </c>
      <c r="F19" s="8">
        <f t="shared" si="0"/>
        <v>7544.4</v>
      </c>
      <c r="G19" s="28"/>
      <c r="H19" s="21"/>
    </row>
    <row r="20" spans="2:8" x14ac:dyDescent="0.25">
      <c r="C20" s="15" t="s">
        <v>306</v>
      </c>
      <c r="D20" s="15"/>
      <c r="E20" s="27"/>
      <c r="F20" s="27"/>
      <c r="G20" s="28"/>
      <c r="H20" s="20"/>
    </row>
    <row r="21" spans="2:8" x14ac:dyDescent="0.25">
      <c r="B21" s="5">
        <f>B19+1</f>
        <v>7</v>
      </c>
      <c r="C21" s="1" t="s">
        <v>76</v>
      </c>
      <c r="D21" s="4" t="s">
        <v>101</v>
      </c>
      <c r="E21" s="6">
        <v>36749</v>
      </c>
      <c r="F21" s="8">
        <f t="shared" ref="F21:F28" si="2">E21*1.2</f>
        <v>44098.799999999996</v>
      </c>
      <c r="G21" s="28"/>
      <c r="H21" s="20"/>
    </row>
    <row r="22" spans="2:8" x14ac:dyDescent="0.25">
      <c r="B22" s="5">
        <f t="shared" ref="B22:B28" si="3">B21+1</f>
        <v>8</v>
      </c>
      <c r="C22" s="1" t="s">
        <v>77</v>
      </c>
      <c r="D22" s="4" t="s">
        <v>101</v>
      </c>
      <c r="E22" s="6">
        <v>29444</v>
      </c>
      <c r="F22" s="8">
        <f t="shared" si="2"/>
        <v>35332.799999999996</v>
      </c>
      <c r="G22" s="28"/>
      <c r="H22" s="20"/>
    </row>
    <row r="23" spans="2:8" x14ac:dyDescent="0.25">
      <c r="B23" s="5">
        <f t="shared" si="3"/>
        <v>9</v>
      </c>
      <c r="C23" s="1" t="s">
        <v>78</v>
      </c>
      <c r="D23" s="4" t="s">
        <v>101</v>
      </c>
      <c r="E23" s="6">
        <v>25347</v>
      </c>
      <c r="F23" s="8">
        <f t="shared" si="2"/>
        <v>30416.399999999998</v>
      </c>
      <c r="G23" s="28"/>
      <c r="H23" s="20"/>
    </row>
    <row r="24" spans="2:8" x14ac:dyDescent="0.25">
      <c r="B24" s="5">
        <f t="shared" si="3"/>
        <v>10</v>
      </c>
      <c r="C24" s="1" t="s">
        <v>79</v>
      </c>
      <c r="D24" s="4" t="s">
        <v>101</v>
      </c>
      <c r="E24" s="6">
        <v>19762</v>
      </c>
      <c r="F24" s="8">
        <f t="shared" si="2"/>
        <v>23714.399999999998</v>
      </c>
      <c r="G24" s="28"/>
      <c r="H24" s="20"/>
    </row>
    <row r="25" spans="2:8" x14ac:dyDescent="0.25">
      <c r="B25" s="5">
        <f t="shared" si="3"/>
        <v>11</v>
      </c>
      <c r="C25" s="1" t="s">
        <v>80</v>
      </c>
      <c r="D25" s="4" t="s">
        <v>101</v>
      </c>
      <c r="E25" s="6">
        <v>15921</v>
      </c>
      <c r="F25" s="8">
        <f t="shared" si="2"/>
        <v>19105.2</v>
      </c>
      <c r="G25" s="28"/>
      <c r="H25" s="20"/>
    </row>
    <row r="26" spans="2:8" x14ac:dyDescent="0.25">
      <c r="B26" s="5">
        <f t="shared" si="3"/>
        <v>12</v>
      </c>
      <c r="C26" s="1" t="s">
        <v>81</v>
      </c>
      <c r="D26" s="4" t="s">
        <v>101</v>
      </c>
      <c r="E26" s="6">
        <v>12691</v>
      </c>
      <c r="F26" s="8">
        <f t="shared" si="2"/>
        <v>15229.199999999999</v>
      </c>
      <c r="G26" s="28"/>
      <c r="H26" s="20"/>
    </row>
    <row r="27" spans="2:8" x14ac:dyDescent="0.25">
      <c r="B27" s="5">
        <f t="shared" si="3"/>
        <v>13</v>
      </c>
      <c r="C27" s="1" t="s">
        <v>82</v>
      </c>
      <c r="D27" s="4" t="s">
        <v>101</v>
      </c>
      <c r="E27" s="6">
        <v>9117</v>
      </c>
      <c r="F27" s="8">
        <f t="shared" si="2"/>
        <v>10940.4</v>
      </c>
      <c r="G27" s="28"/>
      <c r="H27" s="20"/>
    </row>
    <row r="28" spans="2:8" x14ac:dyDescent="0.25">
      <c r="B28" s="5">
        <f t="shared" si="3"/>
        <v>14</v>
      </c>
      <c r="C28" s="1" t="s">
        <v>83</v>
      </c>
      <c r="D28" s="4" t="s">
        <v>101</v>
      </c>
      <c r="E28" s="6">
        <v>7288</v>
      </c>
      <c r="F28" s="8">
        <f t="shared" si="2"/>
        <v>8745.6</v>
      </c>
      <c r="G28" s="28"/>
      <c r="H28" s="20"/>
    </row>
    <row r="29" spans="2:8" x14ac:dyDescent="0.25">
      <c r="C29" s="15" t="s">
        <v>307</v>
      </c>
      <c r="D29" s="15"/>
      <c r="E29" s="27"/>
      <c r="F29" s="27"/>
      <c r="G29" s="28"/>
      <c r="H29" s="20"/>
    </row>
    <row r="30" spans="2:8" x14ac:dyDescent="0.25">
      <c r="B30" s="5">
        <f>B28+1</f>
        <v>15</v>
      </c>
      <c r="C30" s="1" t="s">
        <v>145</v>
      </c>
      <c r="D30" s="4" t="s">
        <v>101</v>
      </c>
      <c r="E30" s="6">
        <v>31986</v>
      </c>
      <c r="F30" s="8">
        <f t="shared" ref="F30:F37" si="4">E30*1.2</f>
        <v>38383.199999999997</v>
      </c>
      <c r="G30" s="28"/>
      <c r="H30" s="20"/>
    </row>
    <row r="31" spans="2:8" x14ac:dyDescent="0.25">
      <c r="B31" s="5">
        <f t="shared" ref="B31:B37" si="5">B30+1</f>
        <v>16</v>
      </c>
      <c r="C31" s="1" t="s">
        <v>146</v>
      </c>
      <c r="D31" s="4" t="s">
        <v>101</v>
      </c>
      <c r="E31" s="6">
        <v>26572</v>
      </c>
      <c r="F31" s="8">
        <f t="shared" si="4"/>
        <v>31886.399999999998</v>
      </c>
      <c r="G31" s="28"/>
      <c r="H31" s="20"/>
    </row>
    <row r="32" spans="2:8" x14ac:dyDescent="0.25">
      <c r="B32" s="5">
        <f t="shared" si="5"/>
        <v>17</v>
      </c>
      <c r="C32" s="1" t="s">
        <v>147</v>
      </c>
      <c r="D32" s="4" t="s">
        <v>101</v>
      </c>
      <c r="E32" s="6">
        <v>22428</v>
      </c>
      <c r="F32" s="8">
        <f t="shared" si="4"/>
        <v>26913.599999999999</v>
      </c>
      <c r="G32" s="28"/>
      <c r="H32" s="20"/>
    </row>
    <row r="33" spans="2:8" x14ac:dyDescent="0.25">
      <c r="B33" s="5">
        <f t="shared" si="5"/>
        <v>18</v>
      </c>
      <c r="C33" s="1" t="s">
        <v>148</v>
      </c>
      <c r="D33" s="4" t="s">
        <v>101</v>
      </c>
      <c r="E33" s="6">
        <v>18144</v>
      </c>
      <c r="F33" s="8">
        <f t="shared" si="4"/>
        <v>21772.799999999999</v>
      </c>
      <c r="G33" s="28"/>
      <c r="H33" s="20"/>
    </row>
    <row r="34" spans="2:8" x14ac:dyDescent="0.25">
      <c r="B34" s="5">
        <f t="shared" si="5"/>
        <v>19</v>
      </c>
      <c r="C34" s="1" t="s">
        <v>149</v>
      </c>
      <c r="D34" s="4" t="s">
        <v>101</v>
      </c>
      <c r="E34" s="6">
        <v>14507</v>
      </c>
      <c r="F34" s="8">
        <f t="shared" si="4"/>
        <v>17408.399999999998</v>
      </c>
      <c r="G34" s="28"/>
      <c r="H34" s="20"/>
    </row>
    <row r="35" spans="2:8" x14ac:dyDescent="0.25">
      <c r="B35" s="5">
        <f t="shared" si="5"/>
        <v>20</v>
      </c>
      <c r="C35" s="1" t="s">
        <v>150</v>
      </c>
      <c r="D35" s="4" t="s">
        <v>101</v>
      </c>
      <c r="E35" s="6">
        <v>11279</v>
      </c>
      <c r="F35" s="8">
        <f t="shared" si="4"/>
        <v>13534.8</v>
      </c>
      <c r="G35" s="28"/>
      <c r="H35" s="20"/>
    </row>
    <row r="36" spans="2:8" x14ac:dyDescent="0.25">
      <c r="B36" s="5">
        <f t="shared" si="5"/>
        <v>21</v>
      </c>
      <c r="C36" s="1" t="s">
        <v>151</v>
      </c>
      <c r="D36" s="4" t="s">
        <v>101</v>
      </c>
      <c r="E36" s="6">
        <v>8608</v>
      </c>
      <c r="F36" s="8">
        <f t="shared" si="4"/>
        <v>10329.6</v>
      </c>
      <c r="G36" s="28"/>
      <c r="H36" s="20"/>
    </row>
    <row r="37" spans="2:8" x14ac:dyDescent="0.25">
      <c r="B37" s="5">
        <f t="shared" si="5"/>
        <v>22</v>
      </c>
      <c r="C37" s="1" t="s">
        <v>152</v>
      </c>
      <c r="D37" s="4" t="s">
        <v>101</v>
      </c>
      <c r="E37" s="6">
        <v>6474</v>
      </c>
      <c r="F37" s="8">
        <f t="shared" si="4"/>
        <v>7768.7999999999993</v>
      </c>
      <c r="G37" s="28"/>
      <c r="H37" s="20"/>
    </row>
    <row r="38" spans="2:8" x14ac:dyDescent="0.25">
      <c r="C38" s="15" t="s">
        <v>308</v>
      </c>
      <c r="D38" s="15"/>
      <c r="E38" s="27"/>
      <c r="F38" s="27"/>
      <c r="G38" s="28"/>
      <c r="H38" s="20"/>
    </row>
    <row r="39" spans="2:8" x14ac:dyDescent="0.25">
      <c r="B39" s="5">
        <f>B37+1</f>
        <v>23</v>
      </c>
      <c r="C39" s="1" t="s">
        <v>160</v>
      </c>
      <c r="D39" s="4" t="s">
        <v>101</v>
      </c>
      <c r="E39" s="6">
        <v>25065</v>
      </c>
      <c r="F39" s="8">
        <f t="shared" ref="F39:F47" si="6">E39*1.2</f>
        <v>30078</v>
      </c>
      <c r="G39" s="28"/>
      <c r="H39" s="20"/>
    </row>
    <row r="40" spans="2:8" x14ac:dyDescent="0.25">
      <c r="B40" s="5">
        <f t="shared" ref="B40:B47" si="7">B39+1</f>
        <v>24</v>
      </c>
      <c r="C40" s="1" t="s">
        <v>161</v>
      </c>
      <c r="D40" s="4" t="s">
        <v>101</v>
      </c>
      <c r="E40" s="6">
        <v>20761</v>
      </c>
      <c r="F40" s="8">
        <f t="shared" si="6"/>
        <v>24913.200000000001</v>
      </c>
      <c r="G40" s="28"/>
      <c r="H40" s="20"/>
    </row>
    <row r="41" spans="2:8" x14ac:dyDescent="0.25">
      <c r="B41" s="5">
        <f t="shared" si="7"/>
        <v>25</v>
      </c>
      <c r="C41" s="1" t="s">
        <v>162</v>
      </c>
      <c r="D41" s="4" t="s">
        <v>101</v>
      </c>
      <c r="E41" s="6">
        <v>17554</v>
      </c>
      <c r="F41" s="8">
        <f t="shared" si="6"/>
        <v>21064.799999999999</v>
      </c>
      <c r="G41" s="28"/>
      <c r="H41" s="20"/>
    </row>
    <row r="42" spans="2:8" x14ac:dyDescent="0.25">
      <c r="B42" s="5">
        <f t="shared" si="7"/>
        <v>26</v>
      </c>
      <c r="C42" s="1" t="s">
        <v>163</v>
      </c>
      <c r="D42" s="4" t="s">
        <v>101</v>
      </c>
      <c r="E42" s="6">
        <v>14250</v>
      </c>
      <c r="F42" s="8">
        <f t="shared" si="6"/>
        <v>17100</v>
      </c>
      <c r="G42" s="28"/>
      <c r="H42" s="20"/>
    </row>
    <row r="43" spans="2:8" x14ac:dyDescent="0.25">
      <c r="B43" s="5">
        <f t="shared" si="7"/>
        <v>27</v>
      </c>
      <c r="C43" s="1" t="s">
        <v>164</v>
      </c>
      <c r="D43" s="4" t="s">
        <v>101</v>
      </c>
      <c r="E43" s="6">
        <v>10740</v>
      </c>
      <c r="F43" s="8">
        <f t="shared" si="6"/>
        <v>12888</v>
      </c>
      <c r="G43" s="28"/>
      <c r="H43" s="20"/>
    </row>
    <row r="44" spans="2:8" x14ac:dyDescent="0.25">
      <c r="B44" s="5">
        <f t="shared" si="7"/>
        <v>28</v>
      </c>
      <c r="C44" s="1" t="s">
        <v>165</v>
      </c>
      <c r="D44" s="4" t="s">
        <v>101</v>
      </c>
      <c r="E44" s="6">
        <v>8830</v>
      </c>
      <c r="F44" s="8">
        <f t="shared" si="6"/>
        <v>10596</v>
      </c>
      <c r="G44" s="28"/>
      <c r="H44" s="20"/>
    </row>
    <row r="45" spans="2:8" x14ac:dyDescent="0.25">
      <c r="B45" s="5">
        <f t="shared" si="7"/>
        <v>29</v>
      </c>
      <c r="C45" s="1" t="s">
        <v>166</v>
      </c>
      <c r="D45" s="4" t="s">
        <v>101</v>
      </c>
      <c r="E45" s="6">
        <v>6728</v>
      </c>
      <c r="F45" s="8">
        <f t="shared" si="6"/>
        <v>8073.5999999999995</v>
      </c>
      <c r="G45" s="28"/>
      <c r="H45" s="20"/>
    </row>
    <row r="46" spans="2:8" x14ac:dyDescent="0.25">
      <c r="B46" s="5">
        <f t="shared" si="7"/>
        <v>30</v>
      </c>
      <c r="C46" s="1" t="s">
        <v>167</v>
      </c>
      <c r="D46" s="4" t="s">
        <v>101</v>
      </c>
      <c r="E46" s="6">
        <v>5309</v>
      </c>
      <c r="F46" s="8">
        <f t="shared" si="6"/>
        <v>6370.8</v>
      </c>
      <c r="G46" s="28"/>
      <c r="H46" s="20"/>
    </row>
    <row r="47" spans="2:8" x14ac:dyDescent="0.25">
      <c r="B47" s="5">
        <f t="shared" si="7"/>
        <v>31</v>
      </c>
      <c r="C47" s="1" t="s">
        <v>168</v>
      </c>
      <c r="D47" s="4" t="s">
        <v>101</v>
      </c>
      <c r="E47" s="6">
        <v>3975</v>
      </c>
      <c r="F47" s="8">
        <f t="shared" si="6"/>
        <v>4770</v>
      </c>
      <c r="G47" s="28"/>
      <c r="H47" s="20"/>
    </row>
    <row r="48" spans="2:8" x14ac:dyDescent="0.25">
      <c r="C48" s="15" t="s">
        <v>309</v>
      </c>
      <c r="D48" s="15"/>
      <c r="E48" s="27"/>
      <c r="F48" s="27"/>
      <c r="G48" s="28"/>
      <c r="H48" s="20"/>
    </row>
    <row r="49" spans="2:8" x14ac:dyDescent="0.25">
      <c r="B49" s="5">
        <f>B47+1</f>
        <v>32</v>
      </c>
      <c r="C49" s="1" t="s">
        <v>169</v>
      </c>
      <c r="D49" s="4" t="s">
        <v>101</v>
      </c>
      <c r="E49" s="6">
        <v>35852</v>
      </c>
      <c r="F49" s="8">
        <f>E49*1.2</f>
        <v>43022.400000000001</v>
      </c>
      <c r="G49" s="28"/>
      <c r="H49" s="20"/>
    </row>
    <row r="50" spans="2:8" x14ac:dyDescent="0.25">
      <c r="B50" s="5">
        <f t="shared" ref="B50:B59" si="8">B49+1</f>
        <v>33</v>
      </c>
      <c r="C50" s="1" t="s">
        <v>170</v>
      </c>
      <c r="D50" s="4" t="s">
        <v>101</v>
      </c>
      <c r="E50" s="6">
        <v>26062</v>
      </c>
      <c r="F50" s="8">
        <f t="shared" ref="F50:F59" si="9">E50*1.2</f>
        <v>31274.399999999998</v>
      </c>
      <c r="G50" s="28"/>
      <c r="H50" s="20"/>
    </row>
    <row r="51" spans="2:8" x14ac:dyDescent="0.25">
      <c r="B51" s="5">
        <f t="shared" si="8"/>
        <v>34</v>
      </c>
      <c r="C51" s="1" t="s">
        <v>171</v>
      </c>
      <c r="D51" s="4" t="s">
        <v>101</v>
      </c>
      <c r="E51" s="6">
        <v>21229</v>
      </c>
      <c r="F51" s="8">
        <f t="shared" si="9"/>
        <v>25474.799999999999</v>
      </c>
      <c r="G51" s="28"/>
      <c r="H51" s="20"/>
    </row>
    <row r="52" spans="2:8" x14ac:dyDescent="0.25">
      <c r="B52" s="5">
        <f t="shared" si="8"/>
        <v>35</v>
      </c>
      <c r="C52" s="1" t="s">
        <v>172</v>
      </c>
      <c r="D52" s="4" t="s">
        <v>101</v>
      </c>
      <c r="E52" s="6">
        <v>18257</v>
      </c>
      <c r="F52" s="8">
        <f t="shared" si="9"/>
        <v>21908.399999999998</v>
      </c>
      <c r="G52" s="28"/>
      <c r="H52" s="20"/>
    </row>
    <row r="53" spans="2:8" x14ac:dyDescent="0.25">
      <c r="B53" s="5">
        <f t="shared" si="8"/>
        <v>36</v>
      </c>
      <c r="C53" s="1" t="s">
        <v>173</v>
      </c>
      <c r="D53" s="4" t="s">
        <v>101</v>
      </c>
      <c r="E53" s="6">
        <v>15079</v>
      </c>
      <c r="F53" s="8">
        <f t="shared" si="9"/>
        <v>18094.8</v>
      </c>
      <c r="G53" s="28"/>
      <c r="H53" s="20"/>
    </row>
    <row r="54" spans="2:8" x14ac:dyDescent="0.25">
      <c r="B54" s="5">
        <f t="shared" si="8"/>
        <v>37</v>
      </c>
      <c r="C54" s="1" t="s">
        <v>174</v>
      </c>
      <c r="D54" s="4" t="s">
        <v>101</v>
      </c>
      <c r="E54" s="6">
        <v>11911</v>
      </c>
      <c r="F54" s="8">
        <f t="shared" si="9"/>
        <v>14293.199999999999</v>
      </c>
      <c r="G54" s="28"/>
      <c r="H54" s="20"/>
    </row>
    <row r="55" spans="2:8" x14ac:dyDescent="0.25">
      <c r="B55" s="5">
        <f t="shared" si="8"/>
        <v>38</v>
      </c>
      <c r="C55" s="1" t="s">
        <v>175</v>
      </c>
      <c r="D55" s="4" t="s">
        <v>101</v>
      </c>
      <c r="E55" s="6">
        <v>9552</v>
      </c>
      <c r="F55" s="8">
        <f t="shared" si="9"/>
        <v>11462.4</v>
      </c>
      <c r="G55" s="28"/>
      <c r="H55" s="20"/>
    </row>
    <row r="56" spans="2:8" x14ac:dyDescent="0.25">
      <c r="B56" s="5">
        <f t="shared" si="8"/>
        <v>39</v>
      </c>
      <c r="C56" s="1" t="s">
        <v>176</v>
      </c>
      <c r="D56" s="4" t="s">
        <v>101</v>
      </c>
      <c r="E56" s="6">
        <v>7348</v>
      </c>
      <c r="F56" s="8">
        <f t="shared" si="9"/>
        <v>8817.6</v>
      </c>
      <c r="G56" s="28"/>
      <c r="H56" s="20"/>
    </row>
    <row r="57" spans="2:8" x14ac:dyDescent="0.25">
      <c r="B57" s="5">
        <f t="shared" si="8"/>
        <v>40</v>
      </c>
      <c r="C57" s="1" t="s">
        <v>177</v>
      </c>
      <c r="D57" s="4" t="s">
        <v>101</v>
      </c>
      <c r="E57" s="6">
        <v>5773</v>
      </c>
      <c r="F57" s="8">
        <f t="shared" si="9"/>
        <v>6927.5999999999995</v>
      </c>
      <c r="G57" s="28"/>
      <c r="H57" s="20"/>
    </row>
    <row r="58" spans="2:8" x14ac:dyDescent="0.25">
      <c r="B58" s="5">
        <f t="shared" si="8"/>
        <v>41</v>
      </c>
      <c r="C58" s="1" t="s">
        <v>178</v>
      </c>
      <c r="D58" s="4" t="s">
        <v>101</v>
      </c>
      <c r="E58" s="6">
        <v>4750</v>
      </c>
      <c r="F58" s="8">
        <f t="shared" si="9"/>
        <v>5700</v>
      </c>
      <c r="G58" s="28"/>
      <c r="H58" s="20"/>
    </row>
    <row r="59" spans="2:8" x14ac:dyDescent="0.25">
      <c r="B59" s="5">
        <f t="shared" si="8"/>
        <v>42</v>
      </c>
      <c r="C59" s="1" t="s">
        <v>418</v>
      </c>
      <c r="D59" s="4" t="s">
        <v>101</v>
      </c>
      <c r="E59" s="6">
        <v>3583</v>
      </c>
      <c r="F59" s="8">
        <f t="shared" si="9"/>
        <v>4299.5999999999995</v>
      </c>
      <c r="G59" s="28"/>
      <c r="H59" s="20"/>
    </row>
    <row r="60" spans="2:8" x14ac:dyDescent="0.25">
      <c r="C60" s="15" t="s">
        <v>310</v>
      </c>
      <c r="D60" s="15"/>
      <c r="E60" s="27"/>
      <c r="F60" s="27"/>
      <c r="G60" s="28"/>
      <c r="H60" s="20"/>
    </row>
    <row r="61" spans="2:8" x14ac:dyDescent="0.25">
      <c r="B61" s="5">
        <f>B59+1</f>
        <v>43</v>
      </c>
      <c r="C61" s="1" t="s">
        <v>202</v>
      </c>
      <c r="D61" s="4" t="s">
        <v>101</v>
      </c>
      <c r="E61" s="6">
        <v>21431</v>
      </c>
      <c r="F61" s="8">
        <f t="shared" ref="F61:F69" si="10">E61*1.2</f>
        <v>25717.200000000001</v>
      </c>
      <c r="G61" s="28"/>
      <c r="H61" s="20"/>
    </row>
    <row r="62" spans="2:8" x14ac:dyDescent="0.25">
      <c r="B62" s="5">
        <f t="shared" ref="B62:B69" si="11">B61+1</f>
        <v>44</v>
      </c>
      <c r="C62" s="1" t="s">
        <v>203</v>
      </c>
      <c r="D62" s="4" t="s">
        <v>101</v>
      </c>
      <c r="E62" s="6">
        <v>17596</v>
      </c>
      <c r="F62" s="8">
        <f t="shared" si="10"/>
        <v>21115.200000000001</v>
      </c>
      <c r="G62" s="28"/>
      <c r="H62" s="20"/>
    </row>
    <row r="63" spans="2:8" x14ac:dyDescent="0.25">
      <c r="B63" s="5">
        <f t="shared" si="11"/>
        <v>45</v>
      </c>
      <c r="C63" s="1" t="s">
        <v>204</v>
      </c>
      <c r="D63" s="4" t="s">
        <v>101</v>
      </c>
      <c r="E63" s="6">
        <v>14313</v>
      </c>
      <c r="F63" s="8">
        <f t="shared" si="10"/>
        <v>17175.599999999999</v>
      </c>
      <c r="G63" s="28"/>
      <c r="H63" s="20"/>
    </row>
    <row r="64" spans="2:8" x14ac:dyDescent="0.25">
      <c r="B64" s="5">
        <f t="shared" si="11"/>
        <v>46</v>
      </c>
      <c r="C64" s="1" t="s">
        <v>205</v>
      </c>
      <c r="D64" s="4" t="s">
        <v>101</v>
      </c>
      <c r="E64" s="6">
        <v>12329</v>
      </c>
      <c r="F64" s="8">
        <f t="shared" si="10"/>
        <v>14794.8</v>
      </c>
      <c r="G64" s="28"/>
      <c r="H64" s="20"/>
    </row>
    <row r="65" spans="2:8" x14ac:dyDescent="0.25">
      <c r="B65" s="5">
        <f t="shared" si="11"/>
        <v>47</v>
      </c>
      <c r="C65" s="1" t="s">
        <v>206</v>
      </c>
      <c r="D65" s="4" t="s">
        <v>101</v>
      </c>
      <c r="E65" s="6">
        <v>8928</v>
      </c>
      <c r="F65" s="8">
        <f t="shared" si="10"/>
        <v>10713.6</v>
      </c>
      <c r="G65" s="28"/>
      <c r="H65" s="20"/>
    </row>
    <row r="66" spans="2:8" x14ac:dyDescent="0.25">
      <c r="B66" s="5">
        <f t="shared" si="11"/>
        <v>48</v>
      </c>
      <c r="C66" s="1" t="s">
        <v>207</v>
      </c>
      <c r="D66" s="4" t="s">
        <v>101</v>
      </c>
      <c r="E66" s="6">
        <v>6999</v>
      </c>
      <c r="F66" s="8">
        <f t="shared" si="10"/>
        <v>8398.7999999999993</v>
      </c>
      <c r="G66" s="28"/>
      <c r="H66" s="20"/>
    </row>
    <row r="67" spans="2:8" x14ac:dyDescent="0.25">
      <c r="B67" s="5">
        <f t="shared" si="11"/>
        <v>49</v>
      </c>
      <c r="C67" s="1" t="s">
        <v>208</v>
      </c>
      <c r="D67" s="4" t="s">
        <v>101</v>
      </c>
      <c r="E67" s="6">
        <v>5528</v>
      </c>
      <c r="F67" s="8">
        <f t="shared" si="10"/>
        <v>6633.5999999999995</v>
      </c>
      <c r="G67" s="28"/>
      <c r="H67" s="20"/>
    </row>
    <row r="68" spans="2:8" x14ac:dyDescent="0.25">
      <c r="B68" s="5">
        <f t="shared" si="11"/>
        <v>50</v>
      </c>
      <c r="C68" s="1" t="s">
        <v>209</v>
      </c>
      <c r="D68" s="4" t="s">
        <v>101</v>
      </c>
      <c r="E68" s="6">
        <v>4329</v>
      </c>
      <c r="F68" s="8">
        <f t="shared" si="10"/>
        <v>5194.8</v>
      </c>
      <c r="G68" s="28"/>
      <c r="H68" s="20"/>
    </row>
    <row r="69" spans="2:8" x14ac:dyDescent="0.25">
      <c r="B69" s="5">
        <f t="shared" si="11"/>
        <v>51</v>
      </c>
      <c r="C69" s="1" t="s">
        <v>210</v>
      </c>
      <c r="D69" s="4" t="s">
        <v>101</v>
      </c>
      <c r="E69" s="6">
        <v>3264</v>
      </c>
      <c r="F69" s="8">
        <f t="shared" si="10"/>
        <v>3916.7999999999997</v>
      </c>
      <c r="G69" s="28"/>
      <c r="H69" s="20"/>
    </row>
    <row r="70" spans="2:8" x14ac:dyDescent="0.25">
      <c r="B70" s="29"/>
      <c r="C70" s="15" t="s">
        <v>311</v>
      </c>
      <c r="D70" s="15"/>
      <c r="E70" s="27"/>
      <c r="F70" s="27"/>
      <c r="G70" s="28"/>
      <c r="H70" s="20"/>
    </row>
    <row r="71" spans="2:8" x14ac:dyDescent="0.25">
      <c r="B71" s="5">
        <f>B69+1</f>
        <v>52</v>
      </c>
      <c r="C71" s="1" t="s">
        <v>213</v>
      </c>
      <c r="D71" s="4" t="s">
        <v>101</v>
      </c>
      <c r="E71" s="6">
        <v>8673</v>
      </c>
      <c r="F71" s="17">
        <f t="shared" ref="F71:F78" si="12">E71*1.2</f>
        <v>10407.6</v>
      </c>
      <c r="G71" s="28"/>
      <c r="H71" s="20"/>
    </row>
    <row r="72" spans="2:8" x14ac:dyDescent="0.25">
      <c r="B72" s="5">
        <f t="shared" ref="B72:B78" si="13">B71+1</f>
        <v>53</v>
      </c>
      <c r="C72" s="1" t="s">
        <v>214</v>
      </c>
      <c r="D72" s="4" t="s">
        <v>101</v>
      </c>
      <c r="E72" s="6">
        <v>6509</v>
      </c>
      <c r="F72" s="17">
        <f t="shared" si="12"/>
        <v>7810.7999999999993</v>
      </c>
      <c r="G72" s="28"/>
      <c r="H72" s="20"/>
    </row>
    <row r="73" spans="2:8" x14ac:dyDescent="0.25">
      <c r="B73" s="5">
        <f t="shared" si="13"/>
        <v>54</v>
      </c>
      <c r="C73" s="1" t="s">
        <v>215</v>
      </c>
      <c r="D73" s="4" t="s">
        <v>101</v>
      </c>
      <c r="E73" s="6">
        <v>4978</v>
      </c>
      <c r="F73" s="17">
        <f t="shared" si="12"/>
        <v>5973.5999999999995</v>
      </c>
      <c r="G73" s="28"/>
      <c r="H73" s="20"/>
    </row>
    <row r="74" spans="2:8" x14ac:dyDescent="0.25">
      <c r="B74" s="5">
        <f t="shared" si="13"/>
        <v>55</v>
      </c>
      <c r="C74" s="1" t="s">
        <v>216</v>
      </c>
      <c r="D74" s="4" t="s">
        <v>101</v>
      </c>
      <c r="E74" s="6">
        <v>3872</v>
      </c>
      <c r="F74" s="17">
        <f t="shared" si="12"/>
        <v>4646.3999999999996</v>
      </c>
      <c r="G74" s="28"/>
      <c r="H74" s="20"/>
    </row>
    <row r="75" spans="2:8" x14ac:dyDescent="0.25">
      <c r="B75" s="5">
        <f t="shared" si="13"/>
        <v>56</v>
      </c>
      <c r="C75" s="1" t="s">
        <v>217</v>
      </c>
      <c r="D75" s="4" t="s">
        <v>101</v>
      </c>
      <c r="E75" s="6">
        <v>2995</v>
      </c>
      <c r="F75" s="17">
        <f t="shared" si="12"/>
        <v>3594</v>
      </c>
      <c r="G75" s="28"/>
      <c r="H75" s="20"/>
    </row>
    <row r="76" spans="2:8" x14ac:dyDescent="0.25">
      <c r="B76" s="5">
        <f t="shared" si="13"/>
        <v>57</v>
      </c>
      <c r="C76" s="1" t="s">
        <v>218</v>
      </c>
      <c r="D76" s="4" t="s">
        <v>101</v>
      </c>
      <c r="E76" s="6">
        <v>2053</v>
      </c>
      <c r="F76" s="17">
        <f t="shared" si="12"/>
        <v>2463.6</v>
      </c>
      <c r="G76" s="28"/>
      <c r="H76" s="20"/>
    </row>
    <row r="77" spans="2:8" x14ac:dyDescent="0.25">
      <c r="B77" s="5">
        <f t="shared" si="13"/>
        <v>58</v>
      </c>
      <c r="C77" s="1" t="s">
        <v>219</v>
      </c>
      <c r="D77" s="4" t="s">
        <v>101</v>
      </c>
      <c r="E77" s="6">
        <v>1623</v>
      </c>
      <c r="F77" s="17">
        <f t="shared" si="12"/>
        <v>1947.6</v>
      </c>
      <c r="G77" s="28"/>
      <c r="H77" s="20"/>
    </row>
    <row r="78" spans="2:8" x14ac:dyDescent="0.25">
      <c r="B78" s="5">
        <f t="shared" si="13"/>
        <v>59</v>
      </c>
      <c r="C78" s="1" t="s">
        <v>220</v>
      </c>
      <c r="D78" s="4" t="s">
        <v>101</v>
      </c>
      <c r="E78" s="6">
        <v>1429</v>
      </c>
      <c r="F78" s="17">
        <f t="shared" si="12"/>
        <v>1714.8</v>
      </c>
      <c r="G78" s="28"/>
      <c r="H78" s="20"/>
    </row>
    <row r="79" spans="2:8" x14ac:dyDescent="0.25">
      <c r="B79" s="29"/>
      <c r="C79" s="15" t="s">
        <v>312</v>
      </c>
      <c r="D79" s="15"/>
      <c r="E79" s="27"/>
      <c r="F79" s="27"/>
      <c r="G79" s="28"/>
      <c r="H79" s="20"/>
    </row>
    <row r="80" spans="2:8" x14ac:dyDescent="0.25">
      <c r="B80" s="5">
        <f>B78+1</f>
        <v>60</v>
      </c>
      <c r="C80" s="1" t="s">
        <v>221</v>
      </c>
      <c r="D80" s="4" t="s">
        <v>101</v>
      </c>
      <c r="E80" s="6">
        <v>10585</v>
      </c>
      <c r="F80" s="17">
        <f>E80*1.2</f>
        <v>12702</v>
      </c>
      <c r="G80" s="28"/>
      <c r="H80" s="20"/>
    </row>
    <row r="81" spans="2:8" x14ac:dyDescent="0.25">
      <c r="B81" s="5">
        <f t="shared" ref="B81:B84" si="14">B80+1</f>
        <v>61</v>
      </c>
      <c r="C81" s="1" t="s">
        <v>222</v>
      </c>
      <c r="D81" s="4" t="s">
        <v>101</v>
      </c>
      <c r="E81" s="6">
        <v>7917</v>
      </c>
      <c r="F81" s="17">
        <f t="shared" ref="F81:F84" si="15">E81*1.2</f>
        <v>9500.4</v>
      </c>
      <c r="G81" s="28"/>
      <c r="H81" s="20"/>
    </row>
    <row r="82" spans="2:8" x14ac:dyDescent="0.25">
      <c r="B82" s="5">
        <f t="shared" si="14"/>
        <v>62</v>
      </c>
      <c r="C82" s="1" t="s">
        <v>223</v>
      </c>
      <c r="D82" s="4" t="s">
        <v>101</v>
      </c>
      <c r="E82" s="6">
        <v>5247</v>
      </c>
      <c r="F82" s="17">
        <f t="shared" si="15"/>
        <v>6296.4</v>
      </c>
      <c r="G82" s="28"/>
      <c r="H82" s="20"/>
    </row>
    <row r="83" spans="2:8" x14ac:dyDescent="0.25">
      <c r="B83" s="5">
        <f t="shared" si="14"/>
        <v>63</v>
      </c>
      <c r="C83" s="1" t="s">
        <v>224</v>
      </c>
      <c r="D83" s="4" t="s">
        <v>101</v>
      </c>
      <c r="E83" s="6">
        <v>4172</v>
      </c>
      <c r="F83" s="17">
        <f t="shared" si="15"/>
        <v>5006.3999999999996</v>
      </c>
      <c r="G83" s="28"/>
      <c r="H83" s="20"/>
    </row>
    <row r="84" spans="2:8" x14ac:dyDescent="0.25">
      <c r="B84" s="5">
        <f t="shared" si="14"/>
        <v>64</v>
      </c>
      <c r="C84" s="1" t="s">
        <v>225</v>
      </c>
      <c r="D84" s="4" t="s">
        <v>101</v>
      </c>
      <c r="E84" s="6">
        <v>3374</v>
      </c>
      <c r="F84" s="17">
        <f t="shared" si="15"/>
        <v>4048.7999999999997</v>
      </c>
      <c r="G84" s="28"/>
      <c r="H84" s="20"/>
    </row>
    <row r="85" spans="2:8" x14ac:dyDescent="0.25">
      <c r="B85" s="29"/>
      <c r="C85" s="15" t="s">
        <v>313</v>
      </c>
      <c r="D85" s="15"/>
      <c r="E85" s="27"/>
      <c r="F85" s="27"/>
      <c r="G85" s="28"/>
      <c r="H85" s="20"/>
    </row>
    <row r="86" spans="2:8" ht="31.5" x14ac:dyDescent="0.25">
      <c r="B86" s="5">
        <f>B84+1</f>
        <v>65</v>
      </c>
      <c r="C86" s="1" t="s">
        <v>226</v>
      </c>
      <c r="D86" s="4" t="s">
        <v>101</v>
      </c>
      <c r="E86" s="6">
        <v>8099</v>
      </c>
      <c r="F86" s="17">
        <f>E86*1.2</f>
        <v>9718.7999999999993</v>
      </c>
      <c r="G86" s="28"/>
      <c r="H86" s="20"/>
    </row>
    <row r="87" spans="2:8" ht="31.5" x14ac:dyDescent="0.25">
      <c r="B87" s="5">
        <f t="shared" ref="B87:B88" si="16">B86+1</f>
        <v>66</v>
      </c>
      <c r="C87" s="1" t="s">
        <v>227</v>
      </c>
      <c r="D87" s="4" t="s">
        <v>101</v>
      </c>
      <c r="E87" s="6">
        <v>6886</v>
      </c>
      <c r="F87" s="17">
        <f t="shared" ref="F87:F88" si="17">E87*1.2</f>
        <v>8263.1999999999989</v>
      </c>
      <c r="G87" s="28"/>
      <c r="H87" s="20"/>
    </row>
    <row r="88" spans="2:8" ht="31.5" x14ac:dyDescent="0.25">
      <c r="B88" s="5">
        <f t="shared" si="16"/>
        <v>67</v>
      </c>
      <c r="C88" s="1" t="s">
        <v>228</v>
      </c>
      <c r="D88" s="4" t="s">
        <v>101</v>
      </c>
      <c r="E88" s="6">
        <v>6376</v>
      </c>
      <c r="F88" s="17">
        <f t="shared" si="17"/>
        <v>7651.2</v>
      </c>
      <c r="G88" s="28"/>
      <c r="H88" s="20"/>
    </row>
    <row r="89" spans="2:8" x14ac:dyDescent="0.25">
      <c r="C89" s="15" t="s">
        <v>325</v>
      </c>
      <c r="D89" s="15"/>
      <c r="E89" s="27"/>
      <c r="F89" s="27"/>
      <c r="G89" s="28"/>
      <c r="H89" s="20"/>
    </row>
    <row r="90" spans="2:8" x14ac:dyDescent="0.25">
      <c r="B90" s="5">
        <f>B88+1</f>
        <v>68</v>
      </c>
      <c r="C90" s="12" t="s">
        <v>427</v>
      </c>
      <c r="D90" s="4" t="s">
        <v>101</v>
      </c>
      <c r="E90" s="6">
        <v>8944</v>
      </c>
      <c r="F90" s="8">
        <f>E90*1.2</f>
        <v>10732.8</v>
      </c>
      <c r="G90" s="28"/>
      <c r="H90" s="20"/>
    </row>
    <row r="91" spans="2:8" x14ac:dyDescent="0.25">
      <c r="B91" s="5">
        <f t="shared" ref="B91:B97" si="18">B90+1</f>
        <v>69</v>
      </c>
      <c r="C91" s="1" t="s">
        <v>428</v>
      </c>
      <c r="D91" s="4" t="s">
        <v>101</v>
      </c>
      <c r="E91" s="6">
        <v>6908</v>
      </c>
      <c r="F91" s="8">
        <f t="shared" ref="F91:F97" si="19">E91*1.2</f>
        <v>8289.6</v>
      </c>
      <c r="G91" s="28"/>
      <c r="H91" s="20"/>
    </row>
    <row r="92" spans="2:8" x14ac:dyDescent="0.25">
      <c r="B92" s="5">
        <f t="shared" si="18"/>
        <v>70</v>
      </c>
      <c r="C92" s="1" t="s">
        <v>429</v>
      </c>
      <c r="D92" s="4" t="s">
        <v>101</v>
      </c>
      <c r="E92" s="6">
        <v>4962</v>
      </c>
      <c r="F92" s="8">
        <f t="shared" si="19"/>
        <v>5954.4</v>
      </c>
      <c r="G92" s="28"/>
      <c r="H92" s="20"/>
    </row>
    <row r="93" spans="2:8" x14ac:dyDescent="0.25">
      <c r="B93" s="5">
        <f t="shared" si="18"/>
        <v>71</v>
      </c>
      <c r="C93" s="1" t="s">
        <v>430</v>
      </c>
      <c r="D93" s="4" t="s">
        <v>101</v>
      </c>
      <c r="E93" s="6">
        <v>3612</v>
      </c>
      <c r="F93" s="8">
        <f t="shared" si="19"/>
        <v>4334.3999999999996</v>
      </c>
      <c r="G93" s="28"/>
      <c r="H93" s="20"/>
    </row>
    <row r="94" spans="2:8" x14ac:dyDescent="0.25">
      <c r="B94" s="5">
        <f t="shared" si="18"/>
        <v>72</v>
      </c>
      <c r="C94" s="1" t="s">
        <v>431</v>
      </c>
      <c r="D94" s="4" t="s">
        <v>101</v>
      </c>
      <c r="E94" s="6">
        <v>2765</v>
      </c>
      <c r="F94" s="8">
        <f t="shared" si="19"/>
        <v>3318</v>
      </c>
      <c r="G94" s="28"/>
      <c r="H94" s="20"/>
    </row>
    <row r="95" spans="2:8" x14ac:dyDescent="0.25">
      <c r="B95" s="5">
        <f t="shared" si="18"/>
        <v>73</v>
      </c>
      <c r="C95" s="1" t="s">
        <v>432</v>
      </c>
      <c r="D95" s="4" t="s">
        <v>101</v>
      </c>
      <c r="E95" s="6">
        <v>2218</v>
      </c>
      <c r="F95" s="8">
        <f t="shared" si="19"/>
        <v>2661.6</v>
      </c>
      <c r="G95" s="28"/>
      <c r="H95" s="20"/>
    </row>
    <row r="96" spans="2:8" x14ac:dyDescent="0.25">
      <c r="B96" s="5">
        <f t="shared" si="18"/>
        <v>74</v>
      </c>
      <c r="C96" s="1" t="s">
        <v>433</v>
      </c>
      <c r="D96" s="4" t="s">
        <v>101</v>
      </c>
      <c r="E96" s="6">
        <v>2104</v>
      </c>
      <c r="F96" s="8">
        <f t="shared" si="19"/>
        <v>2524.7999999999997</v>
      </c>
      <c r="G96" s="28"/>
      <c r="H96" s="20"/>
    </row>
    <row r="97" spans="2:8" x14ac:dyDescent="0.25">
      <c r="B97" s="5">
        <f t="shared" si="18"/>
        <v>75</v>
      </c>
      <c r="C97" s="1" t="s">
        <v>434</v>
      </c>
      <c r="D97" s="4" t="s">
        <v>101</v>
      </c>
      <c r="E97" s="6">
        <v>1905</v>
      </c>
      <c r="F97" s="8">
        <f t="shared" si="19"/>
        <v>2286</v>
      </c>
      <c r="G97" s="28"/>
      <c r="H97" s="20"/>
    </row>
    <row r="98" spans="2:8" x14ac:dyDescent="0.25">
      <c r="C98" s="30" t="s">
        <v>42</v>
      </c>
      <c r="E98" s="32"/>
      <c r="F98" s="28"/>
      <c r="G98" s="28"/>
      <c r="H98" s="20"/>
    </row>
    <row r="99" spans="2:8" x14ac:dyDescent="0.25">
      <c r="B99" s="5">
        <f>B97+1</f>
        <v>76</v>
      </c>
      <c r="C99" s="1" t="s">
        <v>15</v>
      </c>
      <c r="D99" s="4" t="s">
        <v>102</v>
      </c>
      <c r="E99" s="6">
        <v>74838</v>
      </c>
      <c r="F99" s="8">
        <f t="shared" ref="F99:F104" si="20">E99*1.2</f>
        <v>89805.599999999991</v>
      </c>
      <c r="G99" s="28"/>
      <c r="H99" s="22"/>
    </row>
    <row r="100" spans="2:8" x14ac:dyDescent="0.25">
      <c r="B100" s="5">
        <f t="shared" ref="B100:B104" si="21">B99+1</f>
        <v>77</v>
      </c>
      <c r="C100" s="1" t="s">
        <v>16</v>
      </c>
      <c r="D100" s="4" t="s">
        <v>102</v>
      </c>
      <c r="E100" s="6">
        <v>58619</v>
      </c>
      <c r="F100" s="8">
        <f t="shared" si="20"/>
        <v>70342.8</v>
      </c>
      <c r="G100" s="28"/>
      <c r="H100" s="22"/>
    </row>
    <row r="101" spans="2:8" x14ac:dyDescent="0.25">
      <c r="B101" s="5">
        <f t="shared" si="21"/>
        <v>78</v>
      </c>
      <c r="C101" s="1" t="s">
        <v>17</v>
      </c>
      <c r="D101" s="4" t="s">
        <v>102</v>
      </c>
      <c r="E101" s="6">
        <v>37872</v>
      </c>
      <c r="F101" s="8">
        <f t="shared" si="20"/>
        <v>45446.400000000001</v>
      </c>
      <c r="G101" s="28"/>
      <c r="H101" s="22"/>
    </row>
    <row r="102" spans="2:8" x14ac:dyDescent="0.25">
      <c r="B102" s="5">
        <f t="shared" si="21"/>
        <v>79</v>
      </c>
      <c r="C102" s="1" t="s">
        <v>18</v>
      </c>
      <c r="D102" s="4" t="s">
        <v>102</v>
      </c>
      <c r="E102" s="6">
        <v>28600</v>
      </c>
      <c r="F102" s="8">
        <f t="shared" si="20"/>
        <v>34320</v>
      </c>
      <c r="G102" s="28"/>
      <c r="H102" s="22"/>
    </row>
    <row r="103" spans="2:8" x14ac:dyDescent="0.25">
      <c r="B103" s="5">
        <f t="shared" si="21"/>
        <v>80</v>
      </c>
      <c r="C103" s="1" t="s">
        <v>19</v>
      </c>
      <c r="D103" s="4" t="s">
        <v>102</v>
      </c>
      <c r="E103" s="6">
        <v>18239</v>
      </c>
      <c r="F103" s="8">
        <f t="shared" si="20"/>
        <v>21886.799999999999</v>
      </c>
      <c r="G103" s="28"/>
      <c r="H103" s="22"/>
    </row>
    <row r="104" spans="2:8" x14ac:dyDescent="0.25">
      <c r="B104" s="5">
        <f t="shared" si="21"/>
        <v>81</v>
      </c>
      <c r="C104" s="1" t="s">
        <v>20</v>
      </c>
      <c r="D104" s="4" t="s">
        <v>102</v>
      </c>
      <c r="E104" s="6">
        <v>16366</v>
      </c>
      <c r="F104" s="8">
        <f t="shared" si="20"/>
        <v>19639.2</v>
      </c>
      <c r="G104" s="28"/>
      <c r="H104" s="22"/>
    </row>
    <row r="105" spans="2:8" x14ac:dyDescent="0.25">
      <c r="C105" s="30" t="s">
        <v>355</v>
      </c>
      <c r="E105" s="32"/>
      <c r="F105" s="28"/>
      <c r="G105" s="28"/>
      <c r="H105" s="22"/>
    </row>
    <row r="106" spans="2:8" x14ac:dyDescent="0.25">
      <c r="B106" s="5">
        <f>B104+1</f>
        <v>82</v>
      </c>
      <c r="C106" s="1" t="s">
        <v>14</v>
      </c>
      <c r="D106" s="4" t="s">
        <v>102</v>
      </c>
      <c r="E106" s="6">
        <v>4081</v>
      </c>
      <c r="F106" s="8">
        <f>E106*1.2</f>
        <v>4897.2</v>
      </c>
      <c r="G106" s="28"/>
      <c r="H106" s="22"/>
    </row>
    <row r="107" spans="2:8" x14ac:dyDescent="0.25">
      <c r="C107" s="30" t="s">
        <v>43</v>
      </c>
      <c r="E107" s="32"/>
      <c r="F107" s="28"/>
      <c r="G107" s="28"/>
      <c r="H107" s="22"/>
    </row>
    <row r="108" spans="2:8" x14ac:dyDescent="0.25">
      <c r="B108" s="5">
        <f>B106+1</f>
        <v>83</v>
      </c>
      <c r="C108" s="1" t="s">
        <v>8</v>
      </c>
      <c r="D108" s="4" t="s">
        <v>102</v>
      </c>
      <c r="E108" s="6">
        <v>9403</v>
      </c>
      <c r="F108" s="8">
        <f t="shared" ref="F108:F113" si="22">E108*1.2</f>
        <v>11283.6</v>
      </c>
      <c r="G108" s="28"/>
      <c r="H108" s="22"/>
    </row>
    <row r="109" spans="2:8" x14ac:dyDescent="0.25">
      <c r="B109" s="5">
        <f t="shared" ref="B109:B113" si="23">B108+1</f>
        <v>84</v>
      </c>
      <c r="C109" s="1" t="s">
        <v>9</v>
      </c>
      <c r="D109" s="4" t="s">
        <v>102</v>
      </c>
      <c r="E109" s="6">
        <v>8627</v>
      </c>
      <c r="F109" s="8">
        <f t="shared" si="22"/>
        <v>10352.4</v>
      </c>
      <c r="G109" s="28"/>
      <c r="H109" s="22"/>
    </row>
    <row r="110" spans="2:8" x14ac:dyDescent="0.25">
      <c r="B110" s="5">
        <f t="shared" si="23"/>
        <v>85</v>
      </c>
      <c r="C110" s="1" t="s">
        <v>10</v>
      </c>
      <c r="D110" s="4" t="s">
        <v>102</v>
      </c>
      <c r="E110" s="6">
        <v>8753</v>
      </c>
      <c r="F110" s="8">
        <f t="shared" si="22"/>
        <v>10503.6</v>
      </c>
      <c r="G110" s="28"/>
      <c r="H110" s="22"/>
    </row>
    <row r="111" spans="2:8" x14ac:dyDescent="0.25">
      <c r="B111" s="5">
        <f t="shared" si="23"/>
        <v>86</v>
      </c>
      <c r="C111" s="1" t="s">
        <v>11</v>
      </c>
      <c r="D111" s="4" t="s">
        <v>102</v>
      </c>
      <c r="E111" s="6">
        <v>6881</v>
      </c>
      <c r="F111" s="8">
        <f t="shared" si="22"/>
        <v>8257.1999999999989</v>
      </c>
      <c r="G111" s="28"/>
      <c r="H111" s="22"/>
    </row>
    <row r="112" spans="2:8" x14ac:dyDescent="0.25">
      <c r="B112" s="5">
        <f t="shared" si="23"/>
        <v>87</v>
      </c>
      <c r="C112" s="1" t="s">
        <v>12</v>
      </c>
      <c r="D112" s="4" t="s">
        <v>102</v>
      </c>
      <c r="E112" s="6">
        <v>4227</v>
      </c>
      <c r="F112" s="8">
        <f t="shared" si="22"/>
        <v>5072.3999999999996</v>
      </c>
      <c r="G112" s="28"/>
      <c r="H112" s="22"/>
    </row>
    <row r="113" spans="2:8" x14ac:dyDescent="0.25">
      <c r="B113" s="5">
        <f t="shared" si="23"/>
        <v>88</v>
      </c>
      <c r="C113" s="1" t="s">
        <v>13</v>
      </c>
      <c r="D113" s="4" t="s">
        <v>102</v>
      </c>
      <c r="E113" s="6">
        <v>3074</v>
      </c>
      <c r="F113" s="8">
        <f t="shared" si="22"/>
        <v>3688.7999999999997</v>
      </c>
      <c r="G113" s="28"/>
      <c r="H113" s="22"/>
    </row>
    <row r="114" spans="2:8" x14ac:dyDescent="0.25">
      <c r="C114" s="30" t="s">
        <v>314</v>
      </c>
      <c r="E114" s="32"/>
      <c r="F114" s="28"/>
      <c r="G114" s="28"/>
      <c r="H114" s="22"/>
    </row>
    <row r="115" spans="2:8" x14ac:dyDescent="0.25">
      <c r="B115" s="5">
        <f>B113+1</f>
        <v>89</v>
      </c>
      <c r="C115" s="1" t="s">
        <v>179</v>
      </c>
      <c r="D115" s="4" t="s">
        <v>102</v>
      </c>
      <c r="E115" s="6">
        <v>50730</v>
      </c>
      <c r="F115" s="8">
        <f t="shared" ref="F115:F123" si="24">E115*1.2</f>
        <v>60876</v>
      </c>
      <c r="G115" s="28"/>
      <c r="H115" s="22"/>
    </row>
    <row r="116" spans="2:8" x14ac:dyDescent="0.25">
      <c r="B116" s="5">
        <f t="shared" ref="B116:B123" si="25">B115+1</f>
        <v>90</v>
      </c>
      <c r="C116" s="1" t="s">
        <v>53</v>
      </c>
      <c r="D116" s="4" t="s">
        <v>102</v>
      </c>
      <c r="E116" s="6">
        <v>40396</v>
      </c>
      <c r="F116" s="8">
        <f t="shared" si="24"/>
        <v>48475.199999999997</v>
      </c>
      <c r="G116" s="28"/>
      <c r="H116" s="22"/>
    </row>
    <row r="117" spans="2:8" x14ac:dyDescent="0.25">
      <c r="B117" s="5">
        <f t="shared" si="25"/>
        <v>91</v>
      </c>
      <c r="C117" s="1" t="s">
        <v>54</v>
      </c>
      <c r="D117" s="4" t="s">
        <v>102</v>
      </c>
      <c r="E117" s="6">
        <v>33427</v>
      </c>
      <c r="F117" s="8">
        <f t="shared" si="24"/>
        <v>40112.400000000001</v>
      </c>
      <c r="G117" s="28"/>
      <c r="H117" s="22"/>
    </row>
    <row r="118" spans="2:8" x14ac:dyDescent="0.25">
      <c r="B118" s="5">
        <f t="shared" si="25"/>
        <v>92</v>
      </c>
      <c r="C118" s="1" t="s">
        <v>55</v>
      </c>
      <c r="D118" s="4" t="s">
        <v>102</v>
      </c>
      <c r="E118" s="6">
        <v>25890</v>
      </c>
      <c r="F118" s="8">
        <f t="shared" si="24"/>
        <v>31068</v>
      </c>
      <c r="G118" s="28"/>
      <c r="H118" s="22"/>
    </row>
    <row r="119" spans="2:8" x14ac:dyDescent="0.25">
      <c r="B119" s="5">
        <f t="shared" si="25"/>
        <v>93</v>
      </c>
      <c r="C119" s="1" t="s">
        <v>56</v>
      </c>
      <c r="D119" s="4" t="s">
        <v>102</v>
      </c>
      <c r="E119" s="6">
        <v>22043</v>
      </c>
      <c r="F119" s="8">
        <f t="shared" si="24"/>
        <v>26451.599999999999</v>
      </c>
      <c r="G119" s="28"/>
      <c r="H119" s="22"/>
    </row>
    <row r="120" spans="2:8" x14ac:dyDescent="0.25">
      <c r="B120" s="5">
        <f t="shared" si="25"/>
        <v>94</v>
      </c>
      <c r="C120" s="1" t="s">
        <v>57</v>
      </c>
      <c r="D120" s="4" t="s">
        <v>102</v>
      </c>
      <c r="E120" s="6">
        <v>18801</v>
      </c>
      <c r="F120" s="8">
        <f t="shared" si="24"/>
        <v>22561.200000000001</v>
      </c>
      <c r="G120" s="28"/>
      <c r="H120" s="22"/>
    </row>
    <row r="121" spans="2:8" x14ac:dyDescent="0.25">
      <c r="B121" s="5">
        <f t="shared" si="25"/>
        <v>95</v>
      </c>
      <c r="C121" s="1" t="s">
        <v>58</v>
      </c>
      <c r="D121" s="4" t="s">
        <v>102</v>
      </c>
      <c r="E121" s="6">
        <v>16387</v>
      </c>
      <c r="F121" s="8">
        <f t="shared" si="24"/>
        <v>19664.399999999998</v>
      </c>
      <c r="G121" s="28"/>
      <c r="H121" s="22"/>
    </row>
    <row r="122" spans="2:8" x14ac:dyDescent="0.25">
      <c r="B122" s="5">
        <f t="shared" si="25"/>
        <v>96</v>
      </c>
      <c r="C122" s="1" t="s">
        <v>59</v>
      </c>
      <c r="D122" s="4" t="s">
        <v>102</v>
      </c>
      <c r="E122" s="6">
        <v>14307</v>
      </c>
      <c r="F122" s="8">
        <f t="shared" si="24"/>
        <v>17168.399999999998</v>
      </c>
      <c r="G122" s="28"/>
      <c r="H122" s="22"/>
    </row>
    <row r="123" spans="2:8" x14ac:dyDescent="0.25">
      <c r="B123" s="5">
        <f t="shared" si="25"/>
        <v>97</v>
      </c>
      <c r="C123" s="1" t="s">
        <v>60</v>
      </c>
      <c r="D123" s="4" t="s">
        <v>102</v>
      </c>
      <c r="E123" s="6">
        <v>11996</v>
      </c>
      <c r="F123" s="8">
        <f t="shared" si="24"/>
        <v>14395.199999999999</v>
      </c>
      <c r="G123" s="28"/>
      <c r="H123" s="22"/>
    </row>
    <row r="124" spans="2:8" x14ac:dyDescent="0.25">
      <c r="C124" s="30" t="s">
        <v>315</v>
      </c>
      <c r="E124" s="32"/>
      <c r="F124" s="28"/>
      <c r="G124" s="28"/>
      <c r="H124" s="22"/>
    </row>
    <row r="125" spans="2:8" x14ac:dyDescent="0.25">
      <c r="B125" s="5">
        <f>B123+1</f>
        <v>98</v>
      </c>
      <c r="C125" s="1" t="s">
        <v>113</v>
      </c>
      <c r="D125" s="4" t="s">
        <v>102</v>
      </c>
      <c r="E125" s="6">
        <v>33481</v>
      </c>
      <c r="F125" s="8">
        <f t="shared" ref="F125:F133" si="26">E125*1.2</f>
        <v>40177.199999999997</v>
      </c>
      <c r="G125" s="28"/>
      <c r="H125" s="22"/>
    </row>
    <row r="126" spans="2:8" x14ac:dyDescent="0.25">
      <c r="B126" s="5">
        <f t="shared" ref="B126:B134" si="27">B125+1</f>
        <v>99</v>
      </c>
      <c r="C126" s="1" t="s">
        <v>114</v>
      </c>
      <c r="D126" s="4" t="s">
        <v>102</v>
      </c>
      <c r="E126" s="6">
        <v>27789</v>
      </c>
      <c r="F126" s="8">
        <f t="shared" si="26"/>
        <v>33346.799999999996</v>
      </c>
      <c r="G126" s="28"/>
      <c r="H126" s="22"/>
    </row>
    <row r="127" spans="2:8" x14ac:dyDescent="0.25">
      <c r="B127" s="5">
        <f t="shared" si="27"/>
        <v>100</v>
      </c>
      <c r="C127" s="1" t="s">
        <v>115</v>
      </c>
      <c r="D127" s="4" t="s">
        <v>102</v>
      </c>
      <c r="E127" s="6">
        <v>24329</v>
      </c>
      <c r="F127" s="8">
        <f t="shared" si="26"/>
        <v>29194.799999999999</v>
      </c>
      <c r="G127" s="28"/>
      <c r="H127" s="22"/>
    </row>
    <row r="128" spans="2:8" x14ac:dyDescent="0.25">
      <c r="B128" s="5">
        <f t="shared" si="27"/>
        <v>101</v>
      </c>
      <c r="C128" s="1" t="s">
        <v>116</v>
      </c>
      <c r="D128" s="4" t="s">
        <v>102</v>
      </c>
      <c r="E128" s="6">
        <v>20223</v>
      </c>
      <c r="F128" s="8">
        <f t="shared" si="26"/>
        <v>24267.599999999999</v>
      </c>
      <c r="G128" s="28"/>
      <c r="H128" s="22"/>
    </row>
    <row r="129" spans="2:8" x14ac:dyDescent="0.25">
      <c r="B129" s="5">
        <f t="shared" si="27"/>
        <v>102</v>
      </c>
      <c r="C129" s="1" t="s">
        <v>117</v>
      </c>
      <c r="D129" s="4" t="s">
        <v>102</v>
      </c>
      <c r="E129" s="6">
        <v>15445</v>
      </c>
      <c r="F129" s="8">
        <f t="shared" si="26"/>
        <v>18534</v>
      </c>
      <c r="G129" s="28"/>
      <c r="H129" s="22"/>
    </row>
    <row r="130" spans="2:8" x14ac:dyDescent="0.25">
      <c r="B130" s="5">
        <f t="shared" si="27"/>
        <v>103</v>
      </c>
      <c r="C130" s="1" t="s">
        <v>118</v>
      </c>
      <c r="D130" s="4" t="s">
        <v>102</v>
      </c>
      <c r="E130" s="6">
        <v>14058</v>
      </c>
      <c r="F130" s="8">
        <f t="shared" si="26"/>
        <v>16869.599999999999</v>
      </c>
      <c r="G130" s="28"/>
      <c r="H130" s="22"/>
    </row>
    <row r="131" spans="2:8" x14ac:dyDescent="0.25">
      <c r="B131" s="5">
        <f t="shared" si="27"/>
        <v>104</v>
      </c>
      <c r="C131" s="1" t="s">
        <v>119</v>
      </c>
      <c r="D131" s="4" t="s">
        <v>102</v>
      </c>
      <c r="E131" s="6">
        <v>10857</v>
      </c>
      <c r="F131" s="8">
        <f t="shared" si="26"/>
        <v>13028.4</v>
      </c>
      <c r="G131" s="28"/>
      <c r="H131" s="22"/>
    </row>
    <row r="132" spans="2:8" x14ac:dyDescent="0.25">
      <c r="B132" s="5">
        <f t="shared" si="27"/>
        <v>105</v>
      </c>
      <c r="C132" s="1" t="s">
        <v>120</v>
      </c>
      <c r="D132" s="4" t="s">
        <v>102</v>
      </c>
      <c r="E132" s="6">
        <v>10246</v>
      </c>
      <c r="F132" s="8">
        <f t="shared" si="26"/>
        <v>12295.199999999999</v>
      </c>
      <c r="G132" s="28"/>
      <c r="H132" s="22"/>
    </row>
    <row r="133" spans="2:8" x14ac:dyDescent="0.25">
      <c r="B133" s="5">
        <f t="shared" si="27"/>
        <v>106</v>
      </c>
      <c r="C133" s="1" t="s">
        <v>182</v>
      </c>
      <c r="D133" s="4" t="s">
        <v>102</v>
      </c>
      <c r="E133" s="6">
        <v>6278</v>
      </c>
      <c r="F133" s="8">
        <f t="shared" si="26"/>
        <v>7533.5999999999995</v>
      </c>
      <c r="G133" s="28"/>
      <c r="H133" s="22"/>
    </row>
    <row r="134" spans="2:8" x14ac:dyDescent="0.25">
      <c r="B134" s="5">
        <f t="shared" si="27"/>
        <v>107</v>
      </c>
      <c r="C134" s="1" t="s">
        <v>419</v>
      </c>
      <c r="D134" s="4" t="s">
        <v>102</v>
      </c>
      <c r="E134" s="6">
        <v>5345</v>
      </c>
      <c r="F134" s="8">
        <f t="shared" ref="F134" si="28">E134*1.2</f>
        <v>6414</v>
      </c>
      <c r="G134" s="28"/>
      <c r="H134" s="22"/>
    </row>
    <row r="135" spans="2:8" x14ac:dyDescent="0.25">
      <c r="C135" s="30" t="s">
        <v>448</v>
      </c>
      <c r="E135" s="32"/>
      <c r="F135" s="28"/>
      <c r="G135" s="28"/>
      <c r="H135" s="22"/>
    </row>
    <row r="136" spans="2:8" x14ac:dyDescent="0.25">
      <c r="B136" s="5">
        <f>B134+1</f>
        <v>108</v>
      </c>
      <c r="C136" s="1" t="s">
        <v>439</v>
      </c>
      <c r="D136" s="4" t="s">
        <v>102</v>
      </c>
      <c r="E136" s="6">
        <v>26215</v>
      </c>
      <c r="F136" s="8">
        <f t="shared" ref="F136:F144" si="29">E136*1.2</f>
        <v>31458</v>
      </c>
      <c r="G136" s="28"/>
      <c r="H136" s="22"/>
    </row>
    <row r="137" spans="2:8" x14ac:dyDescent="0.25">
      <c r="B137" s="5">
        <f t="shared" ref="B137:B144" si="30">B136+1</f>
        <v>109</v>
      </c>
      <c r="C137" s="1" t="s">
        <v>440</v>
      </c>
      <c r="D137" s="4" t="s">
        <v>102</v>
      </c>
      <c r="E137" s="6">
        <v>28346</v>
      </c>
      <c r="F137" s="8">
        <f t="shared" si="29"/>
        <v>34015.199999999997</v>
      </c>
      <c r="G137" s="28"/>
      <c r="H137" s="22"/>
    </row>
    <row r="138" spans="2:8" x14ac:dyDescent="0.25">
      <c r="B138" s="5">
        <f t="shared" si="30"/>
        <v>110</v>
      </c>
      <c r="C138" s="1" t="s">
        <v>441</v>
      </c>
      <c r="D138" s="4" t="s">
        <v>102</v>
      </c>
      <c r="E138" s="6">
        <v>40537</v>
      </c>
      <c r="F138" s="8">
        <f t="shared" si="29"/>
        <v>48644.4</v>
      </c>
      <c r="G138" s="28"/>
      <c r="H138" s="22"/>
    </row>
    <row r="139" spans="2:8" x14ac:dyDescent="0.25">
      <c r="B139" s="5">
        <f t="shared" si="30"/>
        <v>111</v>
      </c>
      <c r="C139" s="1" t="s">
        <v>442</v>
      </c>
      <c r="D139" s="4" t="s">
        <v>102</v>
      </c>
      <c r="E139" s="6">
        <v>55205</v>
      </c>
      <c r="F139" s="8">
        <f t="shared" si="29"/>
        <v>66246</v>
      </c>
      <c r="G139" s="28"/>
      <c r="H139" s="22"/>
    </row>
    <row r="140" spans="2:8" x14ac:dyDescent="0.25">
      <c r="B140" s="5">
        <f t="shared" si="30"/>
        <v>112</v>
      </c>
      <c r="C140" s="1" t="s">
        <v>443</v>
      </c>
      <c r="D140" s="4" t="s">
        <v>102</v>
      </c>
      <c r="E140" s="6">
        <v>75201</v>
      </c>
      <c r="F140" s="8">
        <f t="shared" si="29"/>
        <v>90241.2</v>
      </c>
      <c r="G140" s="28"/>
      <c r="H140" s="22"/>
    </row>
    <row r="141" spans="2:8" x14ac:dyDescent="0.25">
      <c r="B141" s="5">
        <f t="shared" si="30"/>
        <v>113</v>
      </c>
      <c r="C141" s="1" t="s">
        <v>444</v>
      </c>
      <c r="D141" s="4" t="s">
        <v>102</v>
      </c>
      <c r="E141" s="6">
        <v>108721</v>
      </c>
      <c r="F141" s="8">
        <f t="shared" si="29"/>
        <v>130465.2</v>
      </c>
      <c r="G141" s="28"/>
      <c r="H141" s="22"/>
    </row>
    <row r="142" spans="2:8" x14ac:dyDescent="0.25">
      <c r="B142" s="5">
        <f t="shared" si="30"/>
        <v>114</v>
      </c>
      <c r="C142" s="1" t="s">
        <v>445</v>
      </c>
      <c r="D142" s="4" t="s">
        <v>102</v>
      </c>
      <c r="E142" s="6">
        <v>110698</v>
      </c>
      <c r="F142" s="8">
        <f t="shared" si="29"/>
        <v>132837.6</v>
      </c>
      <c r="G142" s="28"/>
      <c r="H142" s="22"/>
    </row>
    <row r="143" spans="2:8" x14ac:dyDescent="0.25">
      <c r="B143" s="5">
        <f t="shared" si="30"/>
        <v>115</v>
      </c>
      <c r="C143" s="1" t="s">
        <v>446</v>
      </c>
      <c r="D143" s="4" t="s">
        <v>102</v>
      </c>
      <c r="E143" s="6">
        <v>167886</v>
      </c>
      <c r="F143" s="8">
        <f t="shared" si="29"/>
        <v>201463.19999999998</v>
      </c>
      <c r="G143" s="28"/>
      <c r="H143" s="22"/>
    </row>
    <row r="144" spans="2:8" x14ac:dyDescent="0.25">
      <c r="B144" s="5">
        <f t="shared" si="30"/>
        <v>116</v>
      </c>
      <c r="C144" s="1" t="s">
        <v>447</v>
      </c>
      <c r="D144" s="4" t="s">
        <v>102</v>
      </c>
      <c r="E144" s="6">
        <v>245518</v>
      </c>
      <c r="F144" s="8">
        <f t="shared" si="29"/>
        <v>294621.59999999998</v>
      </c>
      <c r="G144" s="28"/>
      <c r="H144" s="22"/>
    </row>
    <row r="145" spans="2:8" x14ac:dyDescent="0.25">
      <c r="C145" s="30" t="s">
        <v>413</v>
      </c>
      <c r="E145" s="32"/>
      <c r="F145" s="28"/>
      <c r="G145" s="28"/>
      <c r="H145" s="22"/>
    </row>
    <row r="146" spans="2:8" x14ac:dyDescent="0.25">
      <c r="B146" s="5">
        <f>B144+1</f>
        <v>117</v>
      </c>
      <c r="C146" s="13" t="s">
        <v>393</v>
      </c>
      <c r="D146" s="4" t="s">
        <v>102</v>
      </c>
      <c r="E146" s="31">
        <v>146718</v>
      </c>
      <c r="F146" s="8">
        <f t="shared" ref="F146:F155" si="31">E146*1.2</f>
        <v>176061.6</v>
      </c>
      <c r="G146" s="28"/>
      <c r="H146" s="22"/>
    </row>
    <row r="147" spans="2:8" x14ac:dyDescent="0.25">
      <c r="B147" s="5">
        <f t="shared" ref="B147:B155" si="32">B146+1</f>
        <v>118</v>
      </c>
      <c r="C147" s="13" t="s">
        <v>394</v>
      </c>
      <c r="D147" s="4" t="s">
        <v>102</v>
      </c>
      <c r="E147" s="31">
        <v>116455</v>
      </c>
      <c r="F147" s="8">
        <f t="shared" si="31"/>
        <v>139746</v>
      </c>
      <c r="G147" s="28"/>
      <c r="H147" s="22"/>
    </row>
    <row r="148" spans="2:8" x14ac:dyDescent="0.25">
      <c r="B148" s="5">
        <f t="shared" si="32"/>
        <v>119</v>
      </c>
      <c r="C148" s="13" t="s">
        <v>395</v>
      </c>
      <c r="D148" s="4" t="s">
        <v>102</v>
      </c>
      <c r="E148" s="31">
        <v>93942</v>
      </c>
      <c r="F148" s="8">
        <f t="shared" si="31"/>
        <v>112730.4</v>
      </c>
      <c r="G148" s="28"/>
      <c r="H148" s="22"/>
    </row>
    <row r="149" spans="2:8" x14ac:dyDescent="0.25">
      <c r="B149" s="5">
        <f t="shared" si="32"/>
        <v>120</v>
      </c>
      <c r="C149" s="13" t="s">
        <v>396</v>
      </c>
      <c r="D149" s="4" t="s">
        <v>102</v>
      </c>
      <c r="E149" s="31">
        <v>73563</v>
      </c>
      <c r="F149" s="8">
        <f t="shared" si="31"/>
        <v>88275.599999999991</v>
      </c>
      <c r="G149" s="28"/>
      <c r="H149" s="22"/>
    </row>
    <row r="150" spans="2:8" x14ac:dyDescent="0.25">
      <c r="B150" s="5">
        <f t="shared" si="32"/>
        <v>121</v>
      </c>
      <c r="C150" s="13" t="s">
        <v>397</v>
      </c>
      <c r="D150" s="4" t="s">
        <v>102</v>
      </c>
      <c r="E150" s="31">
        <v>49544</v>
      </c>
      <c r="F150" s="8">
        <f t="shared" si="31"/>
        <v>59452.799999999996</v>
      </c>
      <c r="G150" s="28"/>
      <c r="H150" s="22"/>
    </row>
    <row r="151" spans="2:8" x14ac:dyDescent="0.25">
      <c r="B151" s="5">
        <f t="shared" si="32"/>
        <v>122</v>
      </c>
      <c r="C151" s="13" t="s">
        <v>398</v>
      </c>
      <c r="D151" s="4" t="s">
        <v>102</v>
      </c>
      <c r="E151" s="31">
        <v>46535</v>
      </c>
      <c r="F151" s="8">
        <f t="shared" si="31"/>
        <v>55842</v>
      </c>
      <c r="G151" s="28"/>
      <c r="H151" s="22"/>
    </row>
    <row r="152" spans="2:8" x14ac:dyDescent="0.25">
      <c r="B152" s="5">
        <f t="shared" si="32"/>
        <v>123</v>
      </c>
      <c r="C152" s="13" t="s">
        <v>399</v>
      </c>
      <c r="D152" s="4" t="s">
        <v>102</v>
      </c>
      <c r="E152" s="31">
        <v>33743</v>
      </c>
      <c r="F152" s="8">
        <f t="shared" si="31"/>
        <v>40491.599999999999</v>
      </c>
      <c r="G152" s="28"/>
      <c r="H152" s="22"/>
    </row>
    <row r="153" spans="2:8" x14ac:dyDescent="0.25">
      <c r="B153" s="5">
        <f t="shared" si="32"/>
        <v>124</v>
      </c>
      <c r="C153" s="13" t="s">
        <v>400</v>
      </c>
      <c r="D153" s="4" t="s">
        <v>102</v>
      </c>
      <c r="E153" s="31">
        <v>30285</v>
      </c>
      <c r="F153" s="8">
        <f t="shared" si="31"/>
        <v>36342</v>
      </c>
      <c r="G153" s="28"/>
      <c r="H153" s="22"/>
    </row>
    <row r="154" spans="2:8" x14ac:dyDescent="0.25">
      <c r="B154" s="5">
        <f t="shared" si="32"/>
        <v>125</v>
      </c>
      <c r="C154" s="13" t="s">
        <v>401</v>
      </c>
      <c r="D154" s="4" t="s">
        <v>102</v>
      </c>
      <c r="E154" s="31">
        <v>16342</v>
      </c>
      <c r="F154" s="8">
        <f t="shared" si="31"/>
        <v>19610.399999999998</v>
      </c>
      <c r="G154" s="28"/>
      <c r="H154" s="22"/>
    </row>
    <row r="155" spans="2:8" x14ac:dyDescent="0.25">
      <c r="B155" s="5">
        <f t="shared" si="32"/>
        <v>126</v>
      </c>
      <c r="C155" s="13" t="s">
        <v>420</v>
      </c>
      <c r="D155" s="4" t="s">
        <v>102</v>
      </c>
      <c r="E155" s="31">
        <v>10962</v>
      </c>
      <c r="F155" s="8">
        <f t="shared" si="31"/>
        <v>13154.4</v>
      </c>
      <c r="G155" s="28"/>
      <c r="H155" s="22"/>
    </row>
    <row r="156" spans="2:8" x14ac:dyDescent="0.25">
      <c r="C156" s="30" t="s">
        <v>153</v>
      </c>
      <c r="E156" s="32"/>
      <c r="F156" s="28"/>
      <c r="G156" s="28"/>
      <c r="H156" s="22"/>
    </row>
    <row r="157" spans="2:8" x14ac:dyDescent="0.25">
      <c r="B157" s="5">
        <f>B155+1</f>
        <v>127</v>
      </c>
      <c r="C157" s="1" t="s">
        <v>137</v>
      </c>
      <c r="D157" s="4" t="s">
        <v>102</v>
      </c>
      <c r="E157" s="6">
        <v>9366</v>
      </c>
      <c r="F157" s="8">
        <f t="shared" ref="F157:F176" si="33">E157*1.2</f>
        <v>11239.199999999999</v>
      </c>
      <c r="G157" s="28"/>
      <c r="H157" s="22"/>
    </row>
    <row r="158" spans="2:8" x14ac:dyDescent="0.25">
      <c r="B158" s="5">
        <f t="shared" ref="B158:B166" si="34">B157+1</f>
        <v>128</v>
      </c>
      <c r="C158" s="1" t="s">
        <v>138</v>
      </c>
      <c r="D158" s="4" t="s">
        <v>102</v>
      </c>
      <c r="E158" s="6">
        <v>8553</v>
      </c>
      <c r="F158" s="8">
        <f t="shared" si="33"/>
        <v>10263.6</v>
      </c>
      <c r="G158" s="28"/>
      <c r="H158" s="22"/>
    </row>
    <row r="159" spans="2:8" x14ac:dyDescent="0.25">
      <c r="B159" s="5">
        <f t="shared" si="34"/>
        <v>129</v>
      </c>
      <c r="C159" s="1" t="s">
        <v>139</v>
      </c>
      <c r="D159" s="4" t="s">
        <v>102</v>
      </c>
      <c r="E159" s="6">
        <v>7455</v>
      </c>
      <c r="F159" s="8">
        <f t="shared" si="33"/>
        <v>8946</v>
      </c>
      <c r="G159" s="28"/>
      <c r="H159" s="22"/>
    </row>
    <row r="160" spans="2:8" x14ac:dyDescent="0.25">
      <c r="B160" s="5">
        <f t="shared" si="34"/>
        <v>130</v>
      </c>
      <c r="C160" s="1" t="s">
        <v>140</v>
      </c>
      <c r="D160" s="4" t="s">
        <v>102</v>
      </c>
      <c r="E160" s="6">
        <v>6237</v>
      </c>
      <c r="F160" s="8">
        <f t="shared" si="33"/>
        <v>7484.4</v>
      </c>
      <c r="G160" s="28"/>
      <c r="H160" s="22"/>
    </row>
    <row r="161" spans="2:8" x14ac:dyDescent="0.25">
      <c r="B161" s="5">
        <f t="shared" si="34"/>
        <v>131</v>
      </c>
      <c r="C161" s="1" t="s">
        <v>141</v>
      </c>
      <c r="D161" s="4" t="s">
        <v>102</v>
      </c>
      <c r="E161" s="6">
        <v>5170</v>
      </c>
      <c r="F161" s="8">
        <f t="shared" si="33"/>
        <v>6204</v>
      </c>
      <c r="G161" s="28"/>
      <c r="H161" s="22"/>
    </row>
    <row r="162" spans="2:8" x14ac:dyDescent="0.25">
      <c r="B162" s="5">
        <f t="shared" si="34"/>
        <v>132</v>
      </c>
      <c r="C162" s="1" t="s">
        <v>142</v>
      </c>
      <c r="D162" s="4" t="s">
        <v>102</v>
      </c>
      <c r="E162" s="6">
        <v>4164</v>
      </c>
      <c r="F162" s="8">
        <f t="shared" si="33"/>
        <v>4996.8</v>
      </c>
      <c r="G162" s="28"/>
      <c r="H162" s="22"/>
    </row>
    <row r="163" spans="2:8" x14ac:dyDescent="0.25">
      <c r="B163" s="5">
        <f t="shared" si="34"/>
        <v>133</v>
      </c>
      <c r="C163" s="1" t="s">
        <v>143</v>
      </c>
      <c r="D163" s="4" t="s">
        <v>102</v>
      </c>
      <c r="E163" s="6">
        <v>3218</v>
      </c>
      <c r="F163" s="8">
        <f t="shared" si="33"/>
        <v>3861.6</v>
      </c>
      <c r="G163" s="28"/>
      <c r="H163" s="22"/>
    </row>
    <row r="164" spans="2:8" x14ac:dyDescent="0.25">
      <c r="B164" s="5">
        <f t="shared" si="34"/>
        <v>134</v>
      </c>
      <c r="C164" s="1" t="s">
        <v>144</v>
      </c>
      <c r="D164" s="4" t="s">
        <v>102</v>
      </c>
      <c r="E164" s="6">
        <v>2607</v>
      </c>
      <c r="F164" s="8">
        <f t="shared" si="33"/>
        <v>3128.4</v>
      </c>
      <c r="G164" s="28"/>
      <c r="H164" s="22"/>
    </row>
    <row r="165" spans="2:8" x14ac:dyDescent="0.25">
      <c r="B165" s="5">
        <f t="shared" si="34"/>
        <v>135</v>
      </c>
      <c r="C165" s="1" t="s">
        <v>185</v>
      </c>
      <c r="D165" s="4" t="s">
        <v>102</v>
      </c>
      <c r="E165" s="6">
        <v>2214</v>
      </c>
      <c r="F165" s="8">
        <f t="shared" si="33"/>
        <v>2656.7999999999997</v>
      </c>
      <c r="G165" s="28"/>
      <c r="H165" s="22"/>
    </row>
    <row r="166" spans="2:8" x14ac:dyDescent="0.25">
      <c r="B166" s="5">
        <f t="shared" si="34"/>
        <v>136</v>
      </c>
      <c r="C166" s="1" t="s">
        <v>424</v>
      </c>
      <c r="D166" s="4" t="s">
        <v>102</v>
      </c>
      <c r="E166" s="6">
        <v>1793</v>
      </c>
      <c r="F166" s="8">
        <f t="shared" ref="F166" si="35">E166*1.2</f>
        <v>2151.6</v>
      </c>
      <c r="G166" s="28"/>
      <c r="H166" s="22"/>
    </row>
    <row r="167" spans="2:8" x14ac:dyDescent="0.25">
      <c r="B167" s="29"/>
      <c r="C167" s="30" t="s">
        <v>353</v>
      </c>
      <c r="D167" s="29"/>
      <c r="E167" s="32"/>
      <c r="F167" s="32"/>
      <c r="G167" s="28"/>
      <c r="H167" s="22"/>
    </row>
    <row r="168" spans="2:8" x14ac:dyDescent="0.25">
      <c r="B168" s="5">
        <f>B166+1</f>
        <v>137</v>
      </c>
      <c r="C168" s="33" t="s">
        <v>328</v>
      </c>
      <c r="D168" s="4" t="s">
        <v>102</v>
      </c>
      <c r="E168" s="34">
        <v>24020</v>
      </c>
      <c r="F168" s="8">
        <f t="shared" si="33"/>
        <v>28824</v>
      </c>
      <c r="G168" s="28"/>
      <c r="H168" s="22"/>
    </row>
    <row r="169" spans="2:8" x14ac:dyDescent="0.25">
      <c r="B169" s="5">
        <f t="shared" ref="B169:B176" si="36">B168+1</f>
        <v>138</v>
      </c>
      <c r="C169" s="33" t="s">
        <v>329</v>
      </c>
      <c r="D169" s="4" t="s">
        <v>102</v>
      </c>
      <c r="E169" s="34">
        <v>18923</v>
      </c>
      <c r="F169" s="8">
        <f t="shared" si="33"/>
        <v>22707.599999999999</v>
      </c>
      <c r="G169" s="28"/>
      <c r="H169" s="22"/>
    </row>
    <row r="170" spans="2:8" x14ac:dyDescent="0.25">
      <c r="B170" s="5">
        <f t="shared" si="36"/>
        <v>139</v>
      </c>
      <c r="C170" s="33" t="s">
        <v>330</v>
      </c>
      <c r="D170" s="4" t="s">
        <v>102</v>
      </c>
      <c r="E170" s="34">
        <v>16499</v>
      </c>
      <c r="F170" s="8">
        <f t="shared" si="33"/>
        <v>19798.8</v>
      </c>
      <c r="G170" s="28"/>
      <c r="H170" s="22"/>
    </row>
    <row r="171" spans="2:8" x14ac:dyDescent="0.25">
      <c r="B171" s="5">
        <f t="shared" si="36"/>
        <v>140</v>
      </c>
      <c r="C171" s="33" t="s">
        <v>331</v>
      </c>
      <c r="D171" s="4" t="s">
        <v>102</v>
      </c>
      <c r="E171" s="34">
        <v>12329</v>
      </c>
      <c r="F171" s="8">
        <f t="shared" si="33"/>
        <v>14794.8</v>
      </c>
      <c r="G171" s="28"/>
      <c r="H171" s="22"/>
    </row>
    <row r="172" spans="2:8" x14ac:dyDescent="0.25">
      <c r="B172" s="5">
        <f t="shared" si="36"/>
        <v>141</v>
      </c>
      <c r="C172" s="33" t="s">
        <v>332</v>
      </c>
      <c r="D172" s="4" t="s">
        <v>102</v>
      </c>
      <c r="E172" s="34">
        <v>9678</v>
      </c>
      <c r="F172" s="8">
        <f t="shared" si="33"/>
        <v>11613.6</v>
      </c>
      <c r="G172" s="28"/>
      <c r="H172" s="22"/>
    </row>
    <row r="173" spans="2:8" x14ac:dyDescent="0.25">
      <c r="B173" s="5">
        <f t="shared" si="36"/>
        <v>142</v>
      </c>
      <c r="C173" s="33" t="s">
        <v>333</v>
      </c>
      <c r="D173" s="4" t="s">
        <v>102</v>
      </c>
      <c r="E173" s="34">
        <v>8582</v>
      </c>
      <c r="F173" s="8">
        <f t="shared" si="33"/>
        <v>10298.4</v>
      </c>
      <c r="G173" s="28"/>
      <c r="H173" s="22"/>
    </row>
    <row r="174" spans="2:8" x14ac:dyDescent="0.25">
      <c r="B174" s="5">
        <f t="shared" si="36"/>
        <v>143</v>
      </c>
      <c r="C174" s="33" t="s">
        <v>334</v>
      </c>
      <c r="D174" s="4" t="s">
        <v>102</v>
      </c>
      <c r="E174" s="34">
        <v>6493</v>
      </c>
      <c r="F174" s="8">
        <f t="shared" si="33"/>
        <v>7791.5999999999995</v>
      </c>
      <c r="G174" s="28"/>
      <c r="H174" s="22"/>
    </row>
    <row r="175" spans="2:8" x14ac:dyDescent="0.25">
      <c r="B175" s="5">
        <f t="shared" si="36"/>
        <v>144</v>
      </c>
      <c r="C175" s="33" t="s">
        <v>335</v>
      </c>
      <c r="D175" s="4" t="s">
        <v>102</v>
      </c>
      <c r="E175" s="34">
        <v>4856</v>
      </c>
      <c r="F175" s="8">
        <f t="shared" si="33"/>
        <v>5827.2</v>
      </c>
      <c r="G175" s="28"/>
      <c r="H175" s="22"/>
    </row>
    <row r="176" spans="2:8" x14ac:dyDescent="0.25">
      <c r="B176" s="5">
        <f t="shared" si="36"/>
        <v>145</v>
      </c>
      <c r="C176" s="33" t="s">
        <v>336</v>
      </c>
      <c r="D176" s="4" t="s">
        <v>102</v>
      </c>
      <c r="E176" s="34">
        <v>3465</v>
      </c>
      <c r="F176" s="8">
        <f t="shared" si="33"/>
        <v>4158</v>
      </c>
      <c r="G176" s="28"/>
      <c r="H176" s="22"/>
    </row>
    <row r="177" spans="2:8" x14ac:dyDescent="0.25">
      <c r="B177" s="29"/>
      <c r="C177" s="30" t="s">
        <v>411</v>
      </c>
      <c r="D177" s="29"/>
      <c r="E177" s="32"/>
      <c r="F177" s="32"/>
      <c r="G177" s="28"/>
      <c r="H177" s="22"/>
    </row>
    <row r="178" spans="2:8" x14ac:dyDescent="0.25">
      <c r="B178" s="5">
        <f>B176+1</f>
        <v>146</v>
      </c>
      <c r="C178" s="13" t="s">
        <v>376</v>
      </c>
      <c r="D178" s="4" t="s">
        <v>102</v>
      </c>
      <c r="E178" s="31">
        <v>109255</v>
      </c>
      <c r="F178" s="8">
        <f t="shared" ref="F178:F186" si="37">E178*1.2</f>
        <v>131106</v>
      </c>
      <c r="G178" s="28"/>
      <c r="H178" s="22"/>
    </row>
    <row r="179" spans="2:8" x14ac:dyDescent="0.25">
      <c r="B179" s="5">
        <f t="shared" ref="B179:B186" si="38">B178+1</f>
        <v>147</v>
      </c>
      <c r="C179" s="13" t="s">
        <v>377</v>
      </c>
      <c r="D179" s="4" t="s">
        <v>102</v>
      </c>
      <c r="E179" s="31">
        <v>80560</v>
      </c>
      <c r="F179" s="8">
        <f t="shared" si="37"/>
        <v>96672</v>
      </c>
      <c r="G179" s="28"/>
      <c r="H179" s="22"/>
    </row>
    <row r="180" spans="2:8" x14ac:dyDescent="0.25">
      <c r="B180" s="5">
        <f t="shared" si="38"/>
        <v>148</v>
      </c>
      <c r="C180" s="13" t="s">
        <v>378</v>
      </c>
      <c r="D180" s="4" t="s">
        <v>102</v>
      </c>
      <c r="E180" s="31">
        <v>65868</v>
      </c>
      <c r="F180" s="8">
        <f t="shared" si="37"/>
        <v>79041.599999999991</v>
      </c>
      <c r="G180" s="28"/>
      <c r="H180" s="22"/>
    </row>
    <row r="181" spans="2:8" x14ac:dyDescent="0.25">
      <c r="B181" s="5">
        <f t="shared" si="38"/>
        <v>149</v>
      </c>
      <c r="C181" s="13" t="s">
        <v>379</v>
      </c>
      <c r="D181" s="4" t="s">
        <v>102</v>
      </c>
      <c r="E181" s="31">
        <v>51863</v>
      </c>
      <c r="F181" s="8">
        <f t="shared" si="37"/>
        <v>62235.6</v>
      </c>
      <c r="G181" s="28"/>
      <c r="H181" s="22"/>
    </row>
    <row r="182" spans="2:8" x14ac:dyDescent="0.25">
      <c r="B182" s="5">
        <f t="shared" si="38"/>
        <v>150</v>
      </c>
      <c r="C182" s="13" t="s">
        <v>380</v>
      </c>
      <c r="D182" s="4" t="s">
        <v>102</v>
      </c>
      <c r="E182" s="31">
        <v>30606</v>
      </c>
      <c r="F182" s="8">
        <f t="shared" si="37"/>
        <v>36727.199999999997</v>
      </c>
      <c r="G182" s="28"/>
      <c r="H182" s="22"/>
    </row>
    <row r="183" spans="2:8" x14ac:dyDescent="0.25">
      <c r="B183" s="5">
        <f t="shared" si="38"/>
        <v>151</v>
      </c>
      <c r="C183" s="13" t="s">
        <v>381</v>
      </c>
      <c r="D183" s="4" t="s">
        <v>102</v>
      </c>
      <c r="E183" s="31">
        <v>33086</v>
      </c>
      <c r="F183" s="8">
        <f t="shared" si="37"/>
        <v>39703.199999999997</v>
      </c>
      <c r="G183" s="28"/>
      <c r="H183" s="22"/>
    </row>
    <row r="184" spans="2:8" x14ac:dyDescent="0.25">
      <c r="B184" s="5">
        <f t="shared" si="38"/>
        <v>152</v>
      </c>
      <c r="C184" s="13" t="s">
        <v>382</v>
      </c>
      <c r="D184" s="4" t="s">
        <v>102</v>
      </c>
      <c r="E184" s="31">
        <v>22028</v>
      </c>
      <c r="F184" s="8">
        <f t="shared" si="37"/>
        <v>26433.599999999999</v>
      </c>
      <c r="G184" s="28"/>
      <c r="H184" s="22"/>
    </row>
    <row r="185" spans="2:8" x14ac:dyDescent="0.25">
      <c r="B185" s="5">
        <f t="shared" si="38"/>
        <v>153</v>
      </c>
      <c r="C185" s="13" t="s">
        <v>383</v>
      </c>
      <c r="D185" s="4" t="s">
        <v>102</v>
      </c>
      <c r="E185" s="31">
        <v>15858</v>
      </c>
      <c r="F185" s="8">
        <f t="shared" si="37"/>
        <v>19029.599999999999</v>
      </c>
      <c r="G185" s="28"/>
      <c r="H185" s="22"/>
    </row>
    <row r="186" spans="2:8" x14ac:dyDescent="0.25">
      <c r="B186" s="5">
        <f t="shared" si="38"/>
        <v>154</v>
      </c>
      <c r="C186" s="13" t="s">
        <v>384</v>
      </c>
      <c r="D186" s="4" t="s">
        <v>102</v>
      </c>
      <c r="E186" s="31">
        <v>9954</v>
      </c>
      <c r="F186" s="8">
        <f t="shared" si="37"/>
        <v>11944.8</v>
      </c>
      <c r="G186" s="28"/>
      <c r="H186" s="22"/>
    </row>
    <row r="187" spans="2:8" x14ac:dyDescent="0.25">
      <c r="B187" s="29"/>
      <c r="C187" s="30" t="s">
        <v>352</v>
      </c>
      <c r="D187" s="29"/>
      <c r="E187" s="32"/>
      <c r="F187" s="32"/>
      <c r="G187" s="28"/>
      <c r="H187" s="22"/>
    </row>
    <row r="188" spans="2:8" x14ac:dyDescent="0.25">
      <c r="B188" s="5">
        <f>B186+1</f>
        <v>155</v>
      </c>
      <c r="C188" s="1" t="s">
        <v>232</v>
      </c>
      <c r="D188" s="4" t="s">
        <v>102</v>
      </c>
      <c r="E188" s="6">
        <v>10960</v>
      </c>
      <c r="F188" s="17">
        <f t="shared" ref="F188:F195" si="39">E188*1.2</f>
        <v>13152</v>
      </c>
      <c r="G188" s="28"/>
      <c r="H188" s="22"/>
    </row>
    <row r="189" spans="2:8" x14ac:dyDescent="0.25">
      <c r="B189" s="5">
        <f t="shared" ref="B189:B195" si="40">B188+1</f>
        <v>156</v>
      </c>
      <c r="C189" s="1" t="s">
        <v>233</v>
      </c>
      <c r="D189" s="4" t="s">
        <v>102</v>
      </c>
      <c r="E189" s="6">
        <v>9110</v>
      </c>
      <c r="F189" s="17">
        <f t="shared" si="39"/>
        <v>10932</v>
      </c>
      <c r="G189" s="28"/>
      <c r="H189" s="22"/>
    </row>
    <row r="190" spans="2:8" x14ac:dyDescent="0.25">
      <c r="B190" s="5">
        <f t="shared" si="40"/>
        <v>157</v>
      </c>
      <c r="C190" s="1" t="s">
        <v>234</v>
      </c>
      <c r="D190" s="4" t="s">
        <v>102</v>
      </c>
      <c r="E190" s="6">
        <v>7579</v>
      </c>
      <c r="F190" s="17">
        <f t="shared" si="39"/>
        <v>9094.7999999999993</v>
      </c>
      <c r="G190" s="28"/>
      <c r="H190" s="22"/>
    </row>
    <row r="191" spans="2:8" x14ac:dyDescent="0.25">
      <c r="B191" s="5">
        <f t="shared" si="40"/>
        <v>158</v>
      </c>
      <c r="C191" s="1" t="s">
        <v>235</v>
      </c>
      <c r="D191" s="4" t="s">
        <v>102</v>
      </c>
      <c r="E191" s="6">
        <v>6016</v>
      </c>
      <c r="F191" s="17">
        <f t="shared" si="39"/>
        <v>7219.2</v>
      </c>
      <c r="G191" s="28"/>
      <c r="H191" s="22"/>
    </row>
    <row r="192" spans="2:8" x14ac:dyDescent="0.25">
      <c r="B192" s="5">
        <f t="shared" si="40"/>
        <v>159</v>
      </c>
      <c r="C192" s="1" t="s">
        <v>236</v>
      </c>
      <c r="D192" s="4" t="s">
        <v>102</v>
      </c>
      <c r="E192" s="6">
        <v>4277</v>
      </c>
      <c r="F192" s="17">
        <f t="shared" si="39"/>
        <v>5132.3999999999996</v>
      </c>
      <c r="G192" s="28"/>
      <c r="H192" s="22"/>
    </row>
    <row r="193" spans="2:8" x14ac:dyDescent="0.25">
      <c r="B193" s="5">
        <f t="shared" si="40"/>
        <v>160</v>
      </c>
      <c r="C193" s="1" t="s">
        <v>237</v>
      </c>
      <c r="D193" s="4" t="s">
        <v>102</v>
      </c>
      <c r="E193" s="6">
        <v>2968</v>
      </c>
      <c r="F193" s="17">
        <f t="shared" si="39"/>
        <v>3561.6</v>
      </c>
      <c r="G193" s="28"/>
      <c r="H193" s="22"/>
    </row>
    <row r="194" spans="2:8" x14ac:dyDescent="0.25">
      <c r="B194" s="5">
        <f t="shared" si="40"/>
        <v>161</v>
      </c>
      <c r="C194" s="1" t="s">
        <v>238</v>
      </c>
      <c r="D194" s="4" t="s">
        <v>102</v>
      </c>
      <c r="E194" s="6">
        <v>2499</v>
      </c>
      <c r="F194" s="17">
        <f t="shared" si="39"/>
        <v>2998.7999999999997</v>
      </c>
      <c r="G194" s="28"/>
      <c r="H194" s="22"/>
    </row>
    <row r="195" spans="2:8" x14ac:dyDescent="0.25">
      <c r="B195" s="5">
        <f t="shared" si="40"/>
        <v>162</v>
      </c>
      <c r="C195" s="1" t="s">
        <v>239</v>
      </c>
      <c r="D195" s="4" t="s">
        <v>102</v>
      </c>
      <c r="E195" s="6">
        <v>2132</v>
      </c>
      <c r="F195" s="17">
        <f t="shared" si="39"/>
        <v>2558.4</v>
      </c>
      <c r="G195" s="28"/>
      <c r="H195" s="22"/>
    </row>
    <row r="196" spans="2:8" x14ac:dyDescent="0.25">
      <c r="B196" s="29"/>
      <c r="C196" s="30" t="s">
        <v>412</v>
      </c>
      <c r="D196" s="29"/>
      <c r="E196" s="32"/>
      <c r="F196" s="32"/>
      <c r="G196" s="28"/>
      <c r="H196" s="22"/>
    </row>
    <row r="197" spans="2:8" x14ac:dyDescent="0.25">
      <c r="B197" s="5">
        <f>B195+1</f>
        <v>163</v>
      </c>
      <c r="C197" s="13" t="s">
        <v>385</v>
      </c>
      <c r="D197" s="4" t="s">
        <v>102</v>
      </c>
      <c r="E197" s="31">
        <v>37799</v>
      </c>
      <c r="F197" s="17">
        <f t="shared" ref="F197:F204" si="41">E197*1.2</f>
        <v>45358.799999999996</v>
      </c>
      <c r="G197" s="28"/>
      <c r="H197" s="22"/>
    </row>
    <row r="198" spans="2:8" x14ac:dyDescent="0.25">
      <c r="B198" s="5">
        <f t="shared" ref="B198:B204" si="42">B197+1</f>
        <v>164</v>
      </c>
      <c r="C198" s="13" t="s">
        <v>386</v>
      </c>
      <c r="D198" s="4" t="s">
        <v>102</v>
      </c>
      <c r="E198" s="31">
        <v>25213</v>
      </c>
      <c r="F198" s="17">
        <f t="shared" si="41"/>
        <v>30255.599999999999</v>
      </c>
      <c r="G198" s="28"/>
      <c r="H198" s="22"/>
    </row>
    <row r="199" spans="2:8" x14ac:dyDescent="0.25">
      <c r="B199" s="5">
        <f t="shared" si="42"/>
        <v>165</v>
      </c>
      <c r="C199" s="13" t="s">
        <v>387</v>
      </c>
      <c r="D199" s="4" t="s">
        <v>102</v>
      </c>
      <c r="E199" s="31">
        <v>25761</v>
      </c>
      <c r="F199" s="17">
        <f t="shared" si="41"/>
        <v>30913.199999999997</v>
      </c>
      <c r="G199" s="28"/>
      <c r="H199" s="22"/>
    </row>
    <row r="200" spans="2:8" x14ac:dyDescent="0.25">
      <c r="B200" s="5">
        <f t="shared" si="42"/>
        <v>166</v>
      </c>
      <c r="C200" s="13" t="s">
        <v>388</v>
      </c>
      <c r="D200" s="4" t="s">
        <v>102</v>
      </c>
      <c r="E200" s="31">
        <v>19195</v>
      </c>
      <c r="F200" s="17">
        <f t="shared" si="41"/>
        <v>23034</v>
      </c>
      <c r="G200" s="28"/>
      <c r="H200" s="22"/>
    </row>
    <row r="201" spans="2:8" x14ac:dyDescent="0.25">
      <c r="B201" s="5">
        <f t="shared" si="42"/>
        <v>167</v>
      </c>
      <c r="C201" s="13" t="s">
        <v>389</v>
      </c>
      <c r="D201" s="4" t="s">
        <v>102</v>
      </c>
      <c r="E201" s="31">
        <v>12554</v>
      </c>
      <c r="F201" s="17">
        <f t="shared" si="41"/>
        <v>15064.8</v>
      </c>
      <c r="G201" s="28"/>
      <c r="H201" s="22"/>
    </row>
    <row r="202" spans="2:8" x14ac:dyDescent="0.25">
      <c r="B202" s="5">
        <f t="shared" si="42"/>
        <v>168</v>
      </c>
      <c r="C202" s="13" t="s">
        <v>390</v>
      </c>
      <c r="D202" s="4" t="s">
        <v>102</v>
      </c>
      <c r="E202" s="31">
        <v>9004</v>
      </c>
      <c r="F202" s="17">
        <f t="shared" si="41"/>
        <v>10804.8</v>
      </c>
      <c r="G202" s="28"/>
      <c r="H202" s="22"/>
    </row>
    <row r="203" spans="2:8" x14ac:dyDescent="0.25">
      <c r="B203" s="5">
        <f t="shared" si="42"/>
        <v>169</v>
      </c>
      <c r="C203" s="13" t="s">
        <v>391</v>
      </c>
      <c r="D203" s="4" t="s">
        <v>102</v>
      </c>
      <c r="E203" s="31">
        <v>6725</v>
      </c>
      <c r="F203" s="17">
        <f t="shared" si="41"/>
        <v>8070</v>
      </c>
      <c r="G203" s="28"/>
      <c r="H203" s="22"/>
    </row>
    <row r="204" spans="2:8" x14ac:dyDescent="0.25">
      <c r="B204" s="5">
        <f t="shared" si="42"/>
        <v>170</v>
      </c>
      <c r="C204" s="13" t="s">
        <v>392</v>
      </c>
      <c r="D204" s="4" t="s">
        <v>102</v>
      </c>
      <c r="E204" s="31">
        <v>5800</v>
      </c>
      <c r="F204" s="17">
        <f t="shared" si="41"/>
        <v>6960</v>
      </c>
      <c r="G204" s="28"/>
      <c r="H204" s="22"/>
    </row>
    <row r="205" spans="2:8" x14ac:dyDescent="0.25">
      <c r="B205" s="29"/>
      <c r="C205" s="30" t="s">
        <v>279</v>
      </c>
      <c r="D205" s="29"/>
      <c r="E205" s="32"/>
      <c r="F205" s="32"/>
      <c r="G205" s="28"/>
      <c r="H205" s="22"/>
    </row>
    <row r="206" spans="2:8" x14ac:dyDescent="0.25">
      <c r="B206" s="5">
        <f>B204+1</f>
        <v>171</v>
      </c>
      <c r="C206" s="1" t="s">
        <v>264</v>
      </c>
      <c r="D206" s="4" t="s">
        <v>102</v>
      </c>
      <c r="E206" s="6">
        <v>47881</v>
      </c>
      <c r="F206" s="17">
        <f t="shared" ref="F206:F224" si="43">E206*1.2</f>
        <v>57457.2</v>
      </c>
      <c r="G206" s="28"/>
      <c r="H206" s="22"/>
    </row>
    <row r="207" spans="2:8" x14ac:dyDescent="0.25">
      <c r="B207" s="5">
        <f t="shared" ref="B207:B224" si="44">B206+1</f>
        <v>172</v>
      </c>
      <c r="C207" s="1" t="s">
        <v>265</v>
      </c>
      <c r="D207" s="4" t="s">
        <v>102</v>
      </c>
      <c r="E207" s="6">
        <v>41998</v>
      </c>
      <c r="F207" s="17">
        <f t="shared" si="43"/>
        <v>50397.599999999999</v>
      </c>
      <c r="G207" s="28"/>
      <c r="H207" s="22"/>
    </row>
    <row r="208" spans="2:8" x14ac:dyDescent="0.25">
      <c r="B208" s="5">
        <f t="shared" si="44"/>
        <v>173</v>
      </c>
      <c r="C208" s="1" t="s">
        <v>266</v>
      </c>
      <c r="D208" s="4" t="s">
        <v>102</v>
      </c>
      <c r="E208" s="6">
        <v>28525</v>
      </c>
      <c r="F208" s="17">
        <f t="shared" si="43"/>
        <v>34230</v>
      </c>
      <c r="G208" s="28"/>
      <c r="H208" s="22"/>
    </row>
    <row r="209" spans="2:8" x14ac:dyDescent="0.25">
      <c r="B209" s="5">
        <f t="shared" si="44"/>
        <v>174</v>
      </c>
      <c r="C209" s="1" t="s">
        <v>267</v>
      </c>
      <c r="D209" s="4" t="s">
        <v>102</v>
      </c>
      <c r="E209" s="6">
        <v>16593</v>
      </c>
      <c r="F209" s="17">
        <f t="shared" si="43"/>
        <v>19911.599999999999</v>
      </c>
      <c r="G209" s="28"/>
      <c r="H209" s="22"/>
    </row>
    <row r="210" spans="2:8" x14ac:dyDescent="0.25">
      <c r="B210" s="5">
        <f t="shared" si="44"/>
        <v>175</v>
      </c>
      <c r="C210" s="1" t="s">
        <v>268</v>
      </c>
      <c r="D210" s="4" t="s">
        <v>102</v>
      </c>
      <c r="E210" s="6">
        <v>14336</v>
      </c>
      <c r="F210" s="17">
        <f t="shared" si="43"/>
        <v>17203.2</v>
      </c>
      <c r="G210" s="28"/>
      <c r="H210" s="22"/>
    </row>
    <row r="211" spans="2:8" x14ac:dyDescent="0.25">
      <c r="B211" s="5">
        <f t="shared" si="44"/>
        <v>176</v>
      </c>
      <c r="C211" s="1" t="s">
        <v>269</v>
      </c>
      <c r="D211" s="4" t="s">
        <v>102</v>
      </c>
      <c r="E211" s="6">
        <v>18085</v>
      </c>
      <c r="F211" s="17">
        <f t="shared" si="43"/>
        <v>21702</v>
      </c>
      <c r="G211" s="28"/>
      <c r="H211" s="22"/>
    </row>
    <row r="212" spans="2:8" x14ac:dyDescent="0.25">
      <c r="B212" s="5">
        <f t="shared" si="44"/>
        <v>177</v>
      </c>
      <c r="C212" s="1" t="s">
        <v>270</v>
      </c>
      <c r="D212" s="4" t="s">
        <v>102</v>
      </c>
      <c r="E212" s="6">
        <v>11641</v>
      </c>
      <c r="F212" s="17">
        <f t="shared" si="43"/>
        <v>13969.199999999999</v>
      </c>
      <c r="G212" s="28"/>
      <c r="H212" s="22"/>
    </row>
    <row r="213" spans="2:8" x14ac:dyDescent="0.25">
      <c r="B213" s="5">
        <f t="shared" si="44"/>
        <v>178</v>
      </c>
      <c r="C213" s="1" t="s">
        <v>474</v>
      </c>
      <c r="D213" s="4"/>
      <c r="E213" s="6">
        <v>11641</v>
      </c>
      <c r="F213" s="17">
        <f t="shared" si="43"/>
        <v>13969.199999999999</v>
      </c>
      <c r="G213" s="28"/>
      <c r="H213" s="22"/>
    </row>
    <row r="214" spans="2:8" x14ac:dyDescent="0.25">
      <c r="B214" s="5">
        <f t="shared" si="44"/>
        <v>179</v>
      </c>
      <c r="C214" s="1" t="s">
        <v>271</v>
      </c>
      <c r="D214" s="4" t="s">
        <v>102</v>
      </c>
      <c r="E214" s="6">
        <v>8581</v>
      </c>
      <c r="F214" s="17">
        <f t="shared" si="43"/>
        <v>10297.199999999999</v>
      </c>
      <c r="G214" s="28"/>
      <c r="H214" s="22"/>
    </row>
    <row r="215" spans="2:8" x14ac:dyDescent="0.25">
      <c r="B215" s="5">
        <f t="shared" si="44"/>
        <v>180</v>
      </c>
      <c r="C215" s="1" t="s">
        <v>475</v>
      </c>
      <c r="D215" s="4"/>
      <c r="E215" s="6">
        <v>8581</v>
      </c>
      <c r="F215" s="17">
        <f t="shared" si="43"/>
        <v>10297.199999999999</v>
      </c>
      <c r="G215" s="28"/>
      <c r="H215" s="22"/>
    </row>
    <row r="216" spans="2:8" x14ac:dyDescent="0.25">
      <c r="B216" s="5">
        <f t="shared" si="44"/>
        <v>181</v>
      </c>
      <c r="C216" s="1" t="s">
        <v>272</v>
      </c>
      <c r="D216" s="4" t="s">
        <v>102</v>
      </c>
      <c r="E216" s="6">
        <v>5626</v>
      </c>
      <c r="F216" s="17">
        <f t="shared" si="43"/>
        <v>6751.2</v>
      </c>
      <c r="G216" s="28"/>
      <c r="H216" s="22"/>
    </row>
    <row r="217" spans="2:8" x14ac:dyDescent="0.25">
      <c r="B217" s="5">
        <f t="shared" si="44"/>
        <v>182</v>
      </c>
      <c r="C217" s="1" t="s">
        <v>273</v>
      </c>
      <c r="D217" s="4" t="s">
        <v>102</v>
      </c>
      <c r="E217" s="6">
        <v>7223</v>
      </c>
      <c r="F217" s="17">
        <f t="shared" si="43"/>
        <v>8667.6</v>
      </c>
      <c r="G217" s="28"/>
      <c r="H217" s="22"/>
    </row>
    <row r="218" spans="2:8" x14ac:dyDescent="0.25">
      <c r="B218" s="5">
        <f t="shared" si="44"/>
        <v>183</v>
      </c>
      <c r="C218" s="1" t="s">
        <v>274</v>
      </c>
      <c r="D218" s="4" t="s">
        <v>102</v>
      </c>
      <c r="E218" s="6">
        <v>4139</v>
      </c>
      <c r="F218" s="17">
        <f t="shared" si="43"/>
        <v>4966.8</v>
      </c>
      <c r="G218" s="28"/>
      <c r="H218" s="22"/>
    </row>
    <row r="219" spans="2:8" x14ac:dyDescent="0.25">
      <c r="B219" s="5">
        <f t="shared" si="44"/>
        <v>184</v>
      </c>
      <c r="C219" s="12" t="s">
        <v>469</v>
      </c>
      <c r="D219" s="4" t="s">
        <v>102</v>
      </c>
      <c r="E219" s="6">
        <v>3593</v>
      </c>
      <c r="F219" s="17">
        <f t="shared" si="43"/>
        <v>4311.5999999999995</v>
      </c>
      <c r="G219" s="28"/>
      <c r="H219" s="22"/>
    </row>
    <row r="220" spans="2:8" x14ac:dyDescent="0.25">
      <c r="B220" s="5">
        <f t="shared" si="44"/>
        <v>185</v>
      </c>
      <c r="C220" s="12" t="s">
        <v>470</v>
      </c>
      <c r="D220" s="4" t="s">
        <v>102</v>
      </c>
      <c r="E220" s="6">
        <v>4221</v>
      </c>
      <c r="F220" s="17">
        <f t="shared" ref="F220" si="45">E220*1.2</f>
        <v>5065.2</v>
      </c>
      <c r="G220" s="28"/>
      <c r="H220" s="22"/>
    </row>
    <row r="221" spans="2:8" x14ac:dyDescent="0.25">
      <c r="B221" s="5">
        <f t="shared" si="44"/>
        <v>186</v>
      </c>
      <c r="C221" s="1" t="s">
        <v>275</v>
      </c>
      <c r="D221" s="4" t="s">
        <v>102</v>
      </c>
      <c r="E221" s="6">
        <v>2773</v>
      </c>
      <c r="F221" s="17">
        <f t="shared" si="43"/>
        <v>3327.6</v>
      </c>
      <c r="G221" s="28"/>
      <c r="H221" s="22"/>
    </row>
    <row r="222" spans="2:8" x14ac:dyDescent="0.25">
      <c r="B222" s="5">
        <f t="shared" si="44"/>
        <v>187</v>
      </c>
      <c r="C222" s="1" t="s">
        <v>476</v>
      </c>
      <c r="D222" s="4"/>
      <c r="E222" s="6">
        <v>2773</v>
      </c>
      <c r="F222" s="17">
        <f t="shared" si="43"/>
        <v>3327.6</v>
      </c>
      <c r="G222" s="28"/>
      <c r="H222" s="22"/>
    </row>
    <row r="223" spans="2:8" x14ac:dyDescent="0.25">
      <c r="B223" s="5">
        <f>B221+1</f>
        <v>187</v>
      </c>
      <c r="C223" s="1" t="s">
        <v>276</v>
      </c>
      <c r="D223" s="4" t="s">
        <v>102</v>
      </c>
      <c r="E223" s="6">
        <v>2886</v>
      </c>
      <c r="F223" s="17">
        <f t="shared" si="43"/>
        <v>3463.2</v>
      </c>
      <c r="G223" s="28"/>
      <c r="H223" s="22"/>
    </row>
    <row r="224" spans="2:8" x14ac:dyDescent="0.25">
      <c r="B224" s="5">
        <f t="shared" si="44"/>
        <v>188</v>
      </c>
      <c r="C224" s="1" t="s">
        <v>277</v>
      </c>
      <c r="D224" s="4" t="s">
        <v>102</v>
      </c>
      <c r="E224" s="6">
        <v>1464</v>
      </c>
      <c r="F224" s="17">
        <f t="shared" si="43"/>
        <v>1756.8</v>
      </c>
      <c r="G224" s="28"/>
      <c r="H224" s="22"/>
    </row>
    <row r="225" spans="2:8" x14ac:dyDescent="0.25">
      <c r="C225" s="30" t="s">
        <v>316</v>
      </c>
      <c r="E225" s="32"/>
      <c r="F225" s="28"/>
      <c r="G225" s="28"/>
      <c r="H225" s="22"/>
    </row>
    <row r="226" spans="2:8" x14ac:dyDescent="0.25">
      <c r="B226" s="5">
        <f>B224+1</f>
        <v>189</v>
      </c>
      <c r="C226" s="1" t="s">
        <v>180</v>
      </c>
      <c r="D226" s="4" t="s">
        <v>102</v>
      </c>
      <c r="E226" s="6">
        <v>199648</v>
      </c>
      <c r="F226" s="8">
        <f>E226*1.2</f>
        <v>239577.59999999998</v>
      </c>
      <c r="G226" s="28"/>
      <c r="H226" s="22"/>
    </row>
    <row r="227" spans="2:8" x14ac:dyDescent="0.25">
      <c r="B227" s="5">
        <f t="shared" ref="B227:B234" si="46">B226+1</f>
        <v>190</v>
      </c>
      <c r="C227" s="1" t="s">
        <v>61</v>
      </c>
      <c r="D227" s="4" t="s">
        <v>102</v>
      </c>
      <c r="E227" s="6">
        <v>231473</v>
      </c>
      <c r="F227" s="8">
        <f t="shared" ref="F227:F253" si="47">E227*1.2</f>
        <v>277767.59999999998</v>
      </c>
      <c r="G227" s="28"/>
      <c r="H227" s="22"/>
    </row>
    <row r="228" spans="2:8" x14ac:dyDescent="0.25">
      <c r="B228" s="5">
        <f t="shared" si="46"/>
        <v>191</v>
      </c>
      <c r="C228" s="1" t="s">
        <v>62</v>
      </c>
      <c r="D228" s="4" t="s">
        <v>102</v>
      </c>
      <c r="E228" s="6">
        <v>156356</v>
      </c>
      <c r="F228" s="8">
        <f t="shared" si="47"/>
        <v>187627.19999999998</v>
      </c>
      <c r="G228" s="28"/>
      <c r="H228" s="22"/>
    </row>
    <row r="229" spans="2:8" x14ac:dyDescent="0.25">
      <c r="B229" s="5">
        <f t="shared" si="46"/>
        <v>192</v>
      </c>
      <c r="C229" s="1" t="s">
        <v>63</v>
      </c>
      <c r="D229" s="4" t="s">
        <v>102</v>
      </c>
      <c r="E229" s="6">
        <v>155477</v>
      </c>
      <c r="F229" s="8">
        <f t="shared" si="47"/>
        <v>186572.4</v>
      </c>
      <c r="G229" s="28"/>
      <c r="H229" s="22"/>
    </row>
    <row r="230" spans="2:8" x14ac:dyDescent="0.25">
      <c r="B230" s="5">
        <f t="shared" si="46"/>
        <v>193</v>
      </c>
      <c r="C230" s="1" t="s">
        <v>64</v>
      </c>
      <c r="D230" s="4" t="s">
        <v>102</v>
      </c>
      <c r="E230" s="6">
        <v>105651</v>
      </c>
      <c r="F230" s="8">
        <f t="shared" si="47"/>
        <v>126781.2</v>
      </c>
      <c r="G230" s="28"/>
      <c r="H230" s="22"/>
    </row>
    <row r="231" spans="2:8" x14ac:dyDescent="0.25">
      <c r="B231" s="5">
        <f t="shared" si="46"/>
        <v>194</v>
      </c>
      <c r="C231" s="1" t="s">
        <v>65</v>
      </c>
      <c r="D231" s="4" t="s">
        <v>102</v>
      </c>
      <c r="E231" s="6">
        <v>70578</v>
      </c>
      <c r="F231" s="8">
        <f t="shared" si="47"/>
        <v>84693.599999999991</v>
      </c>
      <c r="G231" s="28"/>
      <c r="H231" s="22"/>
    </row>
    <row r="232" spans="2:8" x14ac:dyDescent="0.25">
      <c r="B232" s="5">
        <f t="shared" si="46"/>
        <v>195</v>
      </c>
      <c r="C232" s="1" t="s">
        <v>66</v>
      </c>
      <c r="D232" s="4" t="s">
        <v>102</v>
      </c>
      <c r="E232" s="6">
        <v>52452</v>
      </c>
      <c r="F232" s="8">
        <f t="shared" si="47"/>
        <v>62942.399999999994</v>
      </c>
      <c r="G232" s="28"/>
      <c r="H232" s="22"/>
    </row>
    <row r="233" spans="2:8" x14ac:dyDescent="0.25">
      <c r="B233" s="5">
        <f t="shared" si="46"/>
        <v>196</v>
      </c>
      <c r="C233" s="1" t="s">
        <v>67</v>
      </c>
      <c r="D233" s="4" t="s">
        <v>102</v>
      </c>
      <c r="E233" s="6">
        <v>34675</v>
      </c>
      <c r="F233" s="8">
        <f t="shared" si="47"/>
        <v>41610</v>
      </c>
      <c r="G233" s="28"/>
      <c r="H233" s="22"/>
    </row>
    <row r="234" spans="2:8" x14ac:dyDescent="0.25">
      <c r="B234" s="5">
        <f t="shared" si="46"/>
        <v>197</v>
      </c>
      <c r="C234" s="1" t="s">
        <v>68</v>
      </c>
      <c r="D234" s="4" t="s">
        <v>102</v>
      </c>
      <c r="E234" s="6">
        <v>25916</v>
      </c>
      <c r="F234" s="8">
        <f t="shared" si="47"/>
        <v>31099.199999999997</v>
      </c>
      <c r="G234" s="28"/>
      <c r="H234" s="22"/>
    </row>
    <row r="235" spans="2:8" x14ac:dyDescent="0.25">
      <c r="C235" s="30" t="s">
        <v>458</v>
      </c>
      <c r="E235" s="32"/>
      <c r="F235" s="28"/>
      <c r="G235" s="28"/>
      <c r="H235" s="22"/>
    </row>
    <row r="236" spans="2:8" x14ac:dyDescent="0.25">
      <c r="B236" s="5">
        <f>B234+1</f>
        <v>198</v>
      </c>
      <c r="C236" s="1" t="s">
        <v>449</v>
      </c>
      <c r="D236" s="4" t="s">
        <v>102</v>
      </c>
      <c r="E236" s="6">
        <v>80918</v>
      </c>
      <c r="F236" s="8">
        <f>E236*1.2</f>
        <v>97101.599999999991</v>
      </c>
      <c r="G236" s="28"/>
      <c r="H236" s="22"/>
    </row>
    <row r="237" spans="2:8" x14ac:dyDescent="0.25">
      <c r="B237" s="5">
        <f t="shared" ref="B237:B244" si="48">B236+1</f>
        <v>199</v>
      </c>
      <c r="C237" s="1" t="s">
        <v>450</v>
      </c>
      <c r="D237" s="4" t="s">
        <v>102</v>
      </c>
      <c r="E237" s="6">
        <v>94726</v>
      </c>
      <c r="F237" s="8">
        <f t="shared" ref="F237:F244" si="49">E237*1.2</f>
        <v>113671.2</v>
      </c>
      <c r="G237" s="28"/>
      <c r="H237" s="22"/>
    </row>
    <row r="238" spans="2:8" x14ac:dyDescent="0.25">
      <c r="B238" s="5">
        <f t="shared" si="48"/>
        <v>200</v>
      </c>
      <c r="C238" s="1" t="s">
        <v>451</v>
      </c>
      <c r="D238" s="4" t="s">
        <v>102</v>
      </c>
      <c r="E238" s="6">
        <v>123947</v>
      </c>
      <c r="F238" s="8">
        <f t="shared" si="49"/>
        <v>148736.4</v>
      </c>
      <c r="G238" s="28"/>
      <c r="H238" s="22"/>
    </row>
    <row r="239" spans="2:8" x14ac:dyDescent="0.25">
      <c r="B239" s="5">
        <f t="shared" si="48"/>
        <v>201</v>
      </c>
      <c r="C239" s="1" t="s">
        <v>452</v>
      </c>
      <c r="D239" s="4" t="s">
        <v>102</v>
      </c>
      <c r="E239" s="6">
        <v>148530</v>
      </c>
      <c r="F239" s="8">
        <f t="shared" si="49"/>
        <v>178236</v>
      </c>
      <c r="G239" s="28"/>
      <c r="H239" s="22"/>
    </row>
    <row r="240" spans="2:8" x14ac:dyDescent="0.25">
      <c r="B240" s="5">
        <f t="shared" si="48"/>
        <v>202</v>
      </c>
      <c r="C240" s="1" t="s">
        <v>453</v>
      </c>
      <c r="D240" s="4" t="s">
        <v>102</v>
      </c>
      <c r="E240" s="6">
        <v>174785</v>
      </c>
      <c r="F240" s="8">
        <f t="shared" si="49"/>
        <v>209742</v>
      </c>
      <c r="G240" s="28"/>
      <c r="H240" s="22"/>
    </row>
    <row r="241" spans="2:9" x14ac:dyDescent="0.25">
      <c r="B241" s="5">
        <f t="shared" si="48"/>
        <v>203</v>
      </c>
      <c r="C241" s="1" t="s">
        <v>454</v>
      </c>
      <c r="D241" s="4" t="s">
        <v>102</v>
      </c>
      <c r="E241" s="6">
        <v>218440</v>
      </c>
      <c r="F241" s="8">
        <f t="shared" si="49"/>
        <v>262128</v>
      </c>
      <c r="G241" s="28"/>
      <c r="H241" s="22"/>
    </row>
    <row r="242" spans="2:9" x14ac:dyDescent="0.25">
      <c r="B242" s="5">
        <f t="shared" si="48"/>
        <v>204</v>
      </c>
      <c r="C242" s="1" t="s">
        <v>455</v>
      </c>
      <c r="D242" s="4" t="s">
        <v>102</v>
      </c>
      <c r="E242" s="6">
        <v>232408</v>
      </c>
      <c r="F242" s="8">
        <f t="shared" si="49"/>
        <v>278889.59999999998</v>
      </c>
      <c r="G242" s="28"/>
      <c r="H242" s="22"/>
    </row>
    <row r="243" spans="2:9" x14ac:dyDescent="0.25">
      <c r="B243" s="5">
        <f t="shared" si="48"/>
        <v>205</v>
      </c>
      <c r="C243" s="1" t="s">
        <v>456</v>
      </c>
      <c r="D243" s="4" t="s">
        <v>102</v>
      </c>
      <c r="E243" s="6">
        <v>336827</v>
      </c>
      <c r="F243" s="8">
        <f t="shared" si="49"/>
        <v>404192.39999999997</v>
      </c>
      <c r="G243" s="28"/>
      <c r="H243" s="22"/>
    </row>
    <row r="244" spans="2:9" x14ac:dyDescent="0.25">
      <c r="B244" s="5">
        <f t="shared" si="48"/>
        <v>206</v>
      </c>
      <c r="C244" s="1" t="s">
        <v>457</v>
      </c>
      <c r="D244" s="4" t="s">
        <v>102</v>
      </c>
      <c r="E244" s="6">
        <v>837263</v>
      </c>
      <c r="F244" s="8">
        <f t="shared" si="49"/>
        <v>1004715.6</v>
      </c>
      <c r="G244" s="28"/>
      <c r="H244" s="22"/>
      <c r="I244" s="23"/>
    </row>
    <row r="245" spans="2:9" x14ac:dyDescent="0.25">
      <c r="C245" s="30" t="s">
        <v>317</v>
      </c>
      <c r="E245" s="32"/>
      <c r="F245" s="28"/>
      <c r="G245" s="28"/>
      <c r="H245" s="22"/>
    </row>
    <row r="246" spans="2:9" x14ac:dyDescent="0.25">
      <c r="B246" s="5">
        <f>B244+1</f>
        <v>207</v>
      </c>
      <c r="C246" s="1" t="s">
        <v>93</v>
      </c>
      <c r="D246" s="4" t="s">
        <v>102</v>
      </c>
      <c r="E246" s="6">
        <v>457440</v>
      </c>
      <c r="F246" s="8">
        <f t="shared" si="47"/>
        <v>548928</v>
      </c>
      <c r="G246" s="28"/>
      <c r="H246" s="22"/>
    </row>
    <row r="247" spans="2:9" x14ac:dyDescent="0.25">
      <c r="B247" s="5">
        <f t="shared" ref="B247:B253" si="50">B246+1</f>
        <v>208</v>
      </c>
      <c r="C247" s="1" t="s">
        <v>94</v>
      </c>
      <c r="D247" s="4" t="s">
        <v>102</v>
      </c>
      <c r="E247" s="6">
        <v>310823</v>
      </c>
      <c r="F247" s="8">
        <f t="shared" si="47"/>
        <v>372987.6</v>
      </c>
      <c r="G247" s="28"/>
      <c r="H247" s="22"/>
    </row>
    <row r="248" spans="2:9" x14ac:dyDescent="0.25">
      <c r="B248" s="5">
        <f t="shared" si="50"/>
        <v>209</v>
      </c>
      <c r="C248" s="1" t="s">
        <v>95</v>
      </c>
      <c r="D248" s="4" t="s">
        <v>102</v>
      </c>
      <c r="E248" s="6">
        <v>288737</v>
      </c>
      <c r="F248" s="8">
        <f t="shared" si="47"/>
        <v>346484.39999999997</v>
      </c>
      <c r="G248" s="28"/>
      <c r="H248" s="22"/>
    </row>
    <row r="249" spans="2:9" x14ac:dyDescent="0.25">
      <c r="B249" s="5">
        <f t="shared" si="50"/>
        <v>210</v>
      </c>
      <c r="C249" s="1" t="s">
        <v>96</v>
      </c>
      <c r="D249" s="4" t="s">
        <v>102</v>
      </c>
      <c r="E249" s="6">
        <v>208558</v>
      </c>
      <c r="F249" s="8">
        <f t="shared" si="47"/>
        <v>250269.59999999998</v>
      </c>
      <c r="G249" s="28"/>
      <c r="H249" s="22"/>
    </row>
    <row r="250" spans="2:9" x14ac:dyDescent="0.25">
      <c r="B250" s="5">
        <f t="shared" si="50"/>
        <v>211</v>
      </c>
      <c r="C250" s="1" t="s">
        <v>97</v>
      </c>
      <c r="D250" s="4" t="s">
        <v>102</v>
      </c>
      <c r="E250" s="6">
        <v>143167</v>
      </c>
      <c r="F250" s="8">
        <f t="shared" si="47"/>
        <v>171800.4</v>
      </c>
      <c r="G250" s="28"/>
      <c r="H250" s="22"/>
    </row>
    <row r="251" spans="2:9" x14ac:dyDescent="0.25">
      <c r="B251" s="5">
        <f t="shared" si="50"/>
        <v>212</v>
      </c>
      <c r="C251" s="1" t="s">
        <v>98</v>
      </c>
      <c r="D251" s="4" t="s">
        <v>102</v>
      </c>
      <c r="E251" s="6">
        <v>102935</v>
      </c>
      <c r="F251" s="8">
        <f t="shared" si="47"/>
        <v>123522</v>
      </c>
      <c r="G251" s="28"/>
      <c r="H251" s="22"/>
    </row>
    <row r="252" spans="2:9" x14ac:dyDescent="0.25">
      <c r="B252" s="5">
        <f t="shared" si="50"/>
        <v>213</v>
      </c>
      <c r="C252" s="1" t="s">
        <v>99</v>
      </c>
      <c r="D252" s="4" t="s">
        <v>102</v>
      </c>
      <c r="E252" s="6">
        <v>76956</v>
      </c>
      <c r="F252" s="8">
        <f t="shared" si="47"/>
        <v>92347.199999999997</v>
      </c>
      <c r="G252" s="28"/>
      <c r="H252" s="22"/>
    </row>
    <row r="253" spans="2:9" x14ac:dyDescent="0.25">
      <c r="B253" s="5">
        <f t="shared" si="50"/>
        <v>214</v>
      </c>
      <c r="C253" s="1" t="s">
        <v>100</v>
      </c>
      <c r="D253" s="4" t="s">
        <v>102</v>
      </c>
      <c r="E253" s="6">
        <v>61859</v>
      </c>
      <c r="F253" s="8">
        <f t="shared" si="47"/>
        <v>74230.8</v>
      </c>
      <c r="G253" s="28"/>
      <c r="H253" s="22"/>
    </row>
    <row r="254" spans="2:9" x14ac:dyDescent="0.25">
      <c r="C254" s="30" t="s">
        <v>318</v>
      </c>
      <c r="E254" s="32"/>
      <c r="F254" s="28"/>
      <c r="G254" s="28"/>
      <c r="H254" s="22"/>
    </row>
    <row r="255" spans="2:9" x14ac:dyDescent="0.25">
      <c r="B255" s="5">
        <f>B253+1</f>
        <v>215</v>
      </c>
      <c r="C255" s="1" t="s">
        <v>181</v>
      </c>
      <c r="D255" s="4" t="s">
        <v>102</v>
      </c>
      <c r="E255" s="6">
        <v>69733</v>
      </c>
      <c r="F255" s="8">
        <f t="shared" ref="F255" si="51">E255*1.2</f>
        <v>83679.599999999991</v>
      </c>
      <c r="G255" s="28"/>
      <c r="H255" s="22"/>
    </row>
    <row r="256" spans="2:9" x14ac:dyDescent="0.25">
      <c r="B256" s="5">
        <f t="shared" ref="B256:B263" si="52">B255+1</f>
        <v>216</v>
      </c>
      <c r="C256" s="1" t="s">
        <v>69</v>
      </c>
      <c r="D256" s="4" t="s">
        <v>102</v>
      </c>
      <c r="E256" s="6">
        <v>35153</v>
      </c>
      <c r="F256" s="8">
        <f t="shared" ref="F256:F263" si="53">E256*1.2</f>
        <v>42183.6</v>
      </c>
      <c r="G256" s="28"/>
      <c r="H256" s="22"/>
    </row>
    <row r="257" spans="2:8" x14ac:dyDescent="0.25">
      <c r="B257" s="5">
        <f t="shared" si="52"/>
        <v>217</v>
      </c>
      <c r="C257" s="1" t="s">
        <v>70</v>
      </c>
      <c r="D257" s="4" t="s">
        <v>102</v>
      </c>
      <c r="E257" s="6">
        <v>30764</v>
      </c>
      <c r="F257" s="8">
        <f t="shared" si="53"/>
        <v>36916.799999999996</v>
      </c>
      <c r="G257" s="28"/>
      <c r="H257" s="22"/>
    </row>
    <row r="258" spans="2:8" x14ac:dyDescent="0.25">
      <c r="B258" s="5">
        <f t="shared" si="52"/>
        <v>218</v>
      </c>
      <c r="C258" s="1" t="s">
        <v>71</v>
      </c>
      <c r="D258" s="4" t="s">
        <v>102</v>
      </c>
      <c r="E258" s="6">
        <v>29618</v>
      </c>
      <c r="F258" s="8">
        <f t="shared" si="53"/>
        <v>35541.599999999999</v>
      </c>
      <c r="G258" s="28"/>
      <c r="H258" s="22"/>
    </row>
    <row r="259" spans="2:8" x14ac:dyDescent="0.25">
      <c r="B259" s="5">
        <f t="shared" si="52"/>
        <v>219</v>
      </c>
      <c r="C259" s="1" t="s">
        <v>72</v>
      </c>
      <c r="D259" s="4" t="s">
        <v>102</v>
      </c>
      <c r="E259" s="6">
        <v>21432</v>
      </c>
      <c r="F259" s="8">
        <f t="shared" si="53"/>
        <v>25718.399999999998</v>
      </c>
      <c r="G259" s="28"/>
      <c r="H259" s="22"/>
    </row>
    <row r="260" spans="2:8" x14ac:dyDescent="0.25">
      <c r="B260" s="5">
        <f t="shared" si="52"/>
        <v>220</v>
      </c>
      <c r="C260" s="1" t="s">
        <v>73</v>
      </c>
      <c r="D260" s="4" t="s">
        <v>102</v>
      </c>
      <c r="E260" s="6">
        <v>20311</v>
      </c>
      <c r="F260" s="8">
        <f t="shared" si="53"/>
        <v>24373.200000000001</v>
      </c>
      <c r="G260" s="28"/>
      <c r="H260" s="22"/>
    </row>
    <row r="261" spans="2:8" x14ac:dyDescent="0.25">
      <c r="B261" s="5">
        <f t="shared" si="52"/>
        <v>221</v>
      </c>
      <c r="C261" s="14" t="s">
        <v>91</v>
      </c>
      <c r="D261" s="4" t="s">
        <v>102</v>
      </c>
      <c r="E261" s="6">
        <v>12649</v>
      </c>
      <c r="F261" s="8">
        <f t="shared" si="53"/>
        <v>15178.8</v>
      </c>
      <c r="G261" s="28"/>
      <c r="H261" s="22"/>
    </row>
    <row r="262" spans="2:8" x14ac:dyDescent="0.25">
      <c r="B262" s="5">
        <f t="shared" si="52"/>
        <v>222</v>
      </c>
      <c r="C262" s="1" t="s">
        <v>74</v>
      </c>
      <c r="D262" s="4" t="s">
        <v>102</v>
      </c>
      <c r="E262" s="6">
        <v>9735</v>
      </c>
      <c r="F262" s="8">
        <f t="shared" si="53"/>
        <v>11682</v>
      </c>
      <c r="G262" s="28"/>
      <c r="H262" s="22"/>
    </row>
    <row r="263" spans="2:8" x14ac:dyDescent="0.25">
      <c r="B263" s="5">
        <f t="shared" si="52"/>
        <v>223</v>
      </c>
      <c r="C263" s="1" t="s">
        <v>75</v>
      </c>
      <c r="D263" s="4" t="s">
        <v>102</v>
      </c>
      <c r="E263" s="6">
        <v>8717</v>
      </c>
      <c r="F263" s="8">
        <f t="shared" si="53"/>
        <v>10460.4</v>
      </c>
      <c r="G263" s="28"/>
      <c r="H263" s="22"/>
    </row>
    <row r="264" spans="2:8" x14ac:dyDescent="0.25">
      <c r="C264" s="30" t="s">
        <v>319</v>
      </c>
      <c r="E264" s="32"/>
      <c r="F264" s="28"/>
      <c r="G264" s="28"/>
      <c r="H264" s="22"/>
    </row>
    <row r="265" spans="2:8" x14ac:dyDescent="0.25">
      <c r="B265" s="5">
        <f>B263+1</f>
        <v>224</v>
      </c>
      <c r="C265" s="1" t="s">
        <v>129</v>
      </c>
      <c r="D265" s="4" t="s">
        <v>102</v>
      </c>
      <c r="E265" s="6">
        <v>255541</v>
      </c>
      <c r="F265" s="8">
        <f t="shared" ref="F265:F306" si="54">E265*1.2</f>
        <v>306649.2</v>
      </c>
      <c r="G265" s="28"/>
      <c r="H265" s="22"/>
    </row>
    <row r="266" spans="2:8" x14ac:dyDescent="0.25">
      <c r="B266" s="5">
        <f t="shared" ref="B266:B274" si="55">B265+1</f>
        <v>225</v>
      </c>
      <c r="C266" s="1" t="s">
        <v>130</v>
      </c>
      <c r="D266" s="4" t="s">
        <v>102</v>
      </c>
      <c r="E266" s="6">
        <v>215161</v>
      </c>
      <c r="F266" s="8">
        <f t="shared" si="54"/>
        <v>258193.19999999998</v>
      </c>
      <c r="G266" s="28"/>
      <c r="H266" s="22"/>
    </row>
    <row r="267" spans="2:8" x14ac:dyDescent="0.25">
      <c r="B267" s="5">
        <f t="shared" si="55"/>
        <v>226</v>
      </c>
      <c r="C267" s="1" t="s">
        <v>131</v>
      </c>
      <c r="D267" s="4" t="s">
        <v>102</v>
      </c>
      <c r="E267" s="6">
        <v>158814</v>
      </c>
      <c r="F267" s="8">
        <f t="shared" si="54"/>
        <v>190576.8</v>
      </c>
      <c r="G267" s="28"/>
      <c r="H267" s="22"/>
    </row>
    <row r="268" spans="2:8" x14ac:dyDescent="0.25">
      <c r="B268" s="5">
        <f t="shared" si="55"/>
        <v>227</v>
      </c>
      <c r="C268" s="1" t="s">
        <v>132</v>
      </c>
      <c r="D268" s="4" t="s">
        <v>102</v>
      </c>
      <c r="E268" s="6">
        <v>118462</v>
      </c>
      <c r="F268" s="8">
        <f t="shared" si="54"/>
        <v>142154.4</v>
      </c>
      <c r="G268" s="28"/>
      <c r="H268" s="22"/>
    </row>
    <row r="269" spans="2:8" x14ac:dyDescent="0.25">
      <c r="B269" s="5">
        <f t="shared" si="55"/>
        <v>228</v>
      </c>
      <c r="C269" s="1" t="s">
        <v>133</v>
      </c>
      <c r="D269" s="4" t="s">
        <v>102</v>
      </c>
      <c r="E269" s="6">
        <v>72995</v>
      </c>
      <c r="F269" s="8">
        <f t="shared" si="54"/>
        <v>87594</v>
      </c>
      <c r="G269" s="28"/>
      <c r="H269" s="22"/>
    </row>
    <row r="270" spans="2:8" x14ac:dyDescent="0.25">
      <c r="B270" s="5">
        <f t="shared" si="55"/>
        <v>229</v>
      </c>
      <c r="C270" s="1" t="s">
        <v>134</v>
      </c>
      <c r="D270" s="4" t="s">
        <v>102</v>
      </c>
      <c r="E270" s="6">
        <v>69334</v>
      </c>
      <c r="F270" s="8">
        <f t="shared" si="54"/>
        <v>83200.800000000003</v>
      </c>
      <c r="G270" s="28"/>
      <c r="H270" s="22"/>
    </row>
    <row r="271" spans="2:8" x14ac:dyDescent="0.25">
      <c r="B271" s="5">
        <f t="shared" si="55"/>
        <v>230</v>
      </c>
      <c r="C271" s="1" t="s">
        <v>135</v>
      </c>
      <c r="D271" s="4" t="s">
        <v>102</v>
      </c>
      <c r="E271" s="6">
        <v>47608</v>
      </c>
      <c r="F271" s="8">
        <f t="shared" si="54"/>
        <v>57129.599999999999</v>
      </c>
      <c r="G271" s="28"/>
      <c r="H271" s="22"/>
    </row>
    <row r="272" spans="2:8" x14ac:dyDescent="0.25">
      <c r="B272" s="5">
        <f t="shared" si="55"/>
        <v>231</v>
      </c>
      <c r="C272" s="1" t="s">
        <v>136</v>
      </c>
      <c r="D272" s="4" t="s">
        <v>102</v>
      </c>
      <c r="E272" s="6">
        <v>41366</v>
      </c>
      <c r="F272" s="8">
        <f t="shared" si="54"/>
        <v>49639.199999999997</v>
      </c>
      <c r="G272" s="28"/>
      <c r="H272" s="22"/>
    </row>
    <row r="273" spans="2:8" x14ac:dyDescent="0.25">
      <c r="B273" s="5">
        <f t="shared" si="55"/>
        <v>232</v>
      </c>
      <c r="C273" s="1" t="s">
        <v>184</v>
      </c>
      <c r="D273" s="4" t="s">
        <v>102</v>
      </c>
      <c r="E273" s="6">
        <v>21470</v>
      </c>
      <c r="F273" s="8">
        <f t="shared" si="54"/>
        <v>25764</v>
      </c>
      <c r="G273" s="28"/>
      <c r="H273" s="22"/>
    </row>
    <row r="274" spans="2:8" x14ac:dyDescent="0.25">
      <c r="B274" s="5">
        <f t="shared" si="55"/>
        <v>233</v>
      </c>
      <c r="C274" s="1" t="s">
        <v>421</v>
      </c>
      <c r="D274" s="4" t="s">
        <v>102</v>
      </c>
      <c r="E274" s="6">
        <v>14687</v>
      </c>
      <c r="F274" s="8">
        <f t="shared" ref="F274" si="56">E274*1.2</f>
        <v>17624.399999999998</v>
      </c>
      <c r="G274" s="28"/>
      <c r="H274" s="22"/>
    </row>
    <row r="275" spans="2:8" x14ac:dyDescent="0.25">
      <c r="C275" s="30" t="s">
        <v>415</v>
      </c>
      <c r="E275" s="32"/>
      <c r="F275" s="28"/>
      <c r="G275" s="28"/>
      <c r="H275" s="22"/>
    </row>
    <row r="276" spans="2:8" x14ac:dyDescent="0.25">
      <c r="B276" s="5">
        <f>B274+1</f>
        <v>234</v>
      </c>
      <c r="C276" s="13" t="s">
        <v>402</v>
      </c>
      <c r="D276" s="4" t="s">
        <v>102</v>
      </c>
      <c r="E276" s="31">
        <v>380854</v>
      </c>
      <c r="F276" s="8">
        <f t="shared" ref="F276:F284" si="57">E276*1.2</f>
        <v>457024.8</v>
      </c>
      <c r="G276" s="28"/>
      <c r="H276" s="22"/>
    </row>
    <row r="277" spans="2:8" x14ac:dyDescent="0.25">
      <c r="B277" s="5">
        <f t="shared" ref="B277:B285" si="58">B276+1</f>
        <v>235</v>
      </c>
      <c r="C277" s="13" t="s">
        <v>403</v>
      </c>
      <c r="D277" s="4" t="s">
        <v>102</v>
      </c>
      <c r="E277" s="31">
        <v>331623</v>
      </c>
      <c r="F277" s="8">
        <f t="shared" si="57"/>
        <v>397947.6</v>
      </c>
      <c r="G277" s="28"/>
      <c r="H277" s="22"/>
    </row>
    <row r="278" spans="2:8" x14ac:dyDescent="0.25">
      <c r="B278" s="5">
        <f t="shared" si="58"/>
        <v>236</v>
      </c>
      <c r="C278" s="13" t="s">
        <v>404</v>
      </c>
      <c r="D278" s="4" t="s">
        <v>102</v>
      </c>
      <c r="E278" s="31">
        <v>289758</v>
      </c>
      <c r="F278" s="8">
        <f t="shared" si="57"/>
        <v>347709.6</v>
      </c>
      <c r="G278" s="28"/>
      <c r="H278" s="22"/>
    </row>
    <row r="279" spans="2:8" x14ac:dyDescent="0.25">
      <c r="B279" s="5">
        <f t="shared" si="58"/>
        <v>237</v>
      </c>
      <c r="C279" s="13" t="s">
        <v>405</v>
      </c>
      <c r="D279" s="4" t="s">
        <v>102</v>
      </c>
      <c r="E279" s="31">
        <v>221087</v>
      </c>
      <c r="F279" s="8">
        <f t="shared" si="57"/>
        <v>265304.39999999997</v>
      </c>
      <c r="G279" s="28"/>
      <c r="H279" s="22"/>
    </row>
    <row r="280" spans="2:8" x14ac:dyDescent="0.25">
      <c r="B280" s="5">
        <f t="shared" si="58"/>
        <v>238</v>
      </c>
      <c r="C280" s="13" t="s">
        <v>406</v>
      </c>
      <c r="D280" s="4" t="s">
        <v>102</v>
      </c>
      <c r="E280" s="31">
        <v>155948</v>
      </c>
      <c r="F280" s="8">
        <f t="shared" si="57"/>
        <v>187137.6</v>
      </c>
      <c r="G280" s="28"/>
      <c r="H280" s="22"/>
    </row>
    <row r="281" spans="2:8" x14ac:dyDescent="0.25">
      <c r="B281" s="5">
        <f t="shared" si="58"/>
        <v>239</v>
      </c>
      <c r="C281" s="13" t="s">
        <v>407</v>
      </c>
      <c r="D281" s="4" t="s">
        <v>102</v>
      </c>
      <c r="E281" s="31">
        <v>112890</v>
      </c>
      <c r="F281" s="8">
        <f t="shared" si="57"/>
        <v>135468</v>
      </c>
      <c r="G281" s="28"/>
      <c r="H281" s="22"/>
    </row>
    <row r="282" spans="2:8" x14ac:dyDescent="0.25">
      <c r="B282" s="5">
        <f t="shared" si="58"/>
        <v>240</v>
      </c>
      <c r="C282" s="13" t="s">
        <v>408</v>
      </c>
      <c r="D282" s="4" t="s">
        <v>102</v>
      </c>
      <c r="E282" s="31">
        <v>69501</v>
      </c>
      <c r="F282" s="8">
        <f t="shared" si="57"/>
        <v>83401.2</v>
      </c>
      <c r="G282" s="28"/>
      <c r="H282" s="22"/>
    </row>
    <row r="283" spans="2:8" x14ac:dyDescent="0.25">
      <c r="B283" s="5">
        <f t="shared" si="58"/>
        <v>241</v>
      </c>
      <c r="C283" s="13" t="s">
        <v>409</v>
      </c>
      <c r="D283" s="4" t="s">
        <v>102</v>
      </c>
      <c r="E283" s="31">
        <v>62603</v>
      </c>
      <c r="F283" s="8">
        <f t="shared" si="57"/>
        <v>75123.599999999991</v>
      </c>
      <c r="G283" s="28"/>
      <c r="H283" s="22"/>
    </row>
    <row r="284" spans="2:8" x14ac:dyDescent="0.25">
      <c r="B284" s="5">
        <f t="shared" si="58"/>
        <v>242</v>
      </c>
      <c r="C284" s="13" t="s">
        <v>410</v>
      </c>
      <c r="D284" s="4" t="s">
        <v>102</v>
      </c>
      <c r="E284" s="31">
        <v>36631</v>
      </c>
      <c r="F284" s="8">
        <f t="shared" si="57"/>
        <v>43957.2</v>
      </c>
      <c r="G284" s="28"/>
      <c r="H284" s="22"/>
    </row>
    <row r="285" spans="2:8" x14ac:dyDescent="0.25">
      <c r="B285" s="5">
        <f t="shared" si="58"/>
        <v>243</v>
      </c>
      <c r="C285" s="13" t="s">
        <v>422</v>
      </c>
      <c r="D285" s="4" t="s">
        <v>102</v>
      </c>
      <c r="E285" s="31">
        <v>33556</v>
      </c>
      <c r="F285" s="8">
        <f t="shared" ref="F285" si="59">E285*1.2</f>
        <v>40267.199999999997</v>
      </c>
      <c r="G285" s="28"/>
      <c r="H285" s="22"/>
    </row>
    <row r="286" spans="2:8" x14ac:dyDescent="0.25">
      <c r="C286" s="35" t="s">
        <v>477</v>
      </c>
      <c r="E286" s="32"/>
      <c r="F286" s="28"/>
      <c r="G286" s="28"/>
      <c r="H286" s="22"/>
    </row>
    <row r="287" spans="2:8" x14ac:dyDescent="0.25">
      <c r="B287" s="5">
        <f>B285+1</f>
        <v>244</v>
      </c>
      <c r="C287" s="1" t="s">
        <v>478</v>
      </c>
      <c r="D287" s="4" t="s">
        <v>102</v>
      </c>
      <c r="E287" s="6">
        <v>395122</v>
      </c>
      <c r="F287" s="8">
        <f t="shared" ref="F287:F296" si="60">E287*1.2</f>
        <v>474146.39999999997</v>
      </c>
      <c r="G287" s="28"/>
      <c r="H287" s="22"/>
    </row>
    <row r="288" spans="2:8" x14ac:dyDescent="0.25">
      <c r="B288" s="5">
        <f>B287+1</f>
        <v>245</v>
      </c>
      <c r="C288" s="1" t="s">
        <v>479</v>
      </c>
      <c r="D288" s="4" t="s">
        <v>102</v>
      </c>
      <c r="E288" s="6">
        <v>312935</v>
      </c>
      <c r="F288" s="8">
        <f t="shared" si="60"/>
        <v>375522</v>
      </c>
      <c r="G288" s="28"/>
      <c r="H288" s="22"/>
    </row>
    <row r="289" spans="2:8" x14ac:dyDescent="0.25">
      <c r="B289" s="5">
        <f t="shared" ref="B289:B296" si="61">B288+1</f>
        <v>246</v>
      </c>
      <c r="C289" s="1" t="s">
        <v>480</v>
      </c>
      <c r="D289" s="4" t="s">
        <v>102</v>
      </c>
      <c r="E289" s="6">
        <v>240698</v>
      </c>
      <c r="F289" s="8">
        <f t="shared" si="60"/>
        <v>288837.59999999998</v>
      </c>
      <c r="G289" s="28"/>
      <c r="H289" s="22"/>
    </row>
    <row r="290" spans="2:8" x14ac:dyDescent="0.25">
      <c r="B290" s="5">
        <f t="shared" si="61"/>
        <v>247</v>
      </c>
      <c r="C290" s="1" t="s">
        <v>481</v>
      </c>
      <c r="D290" s="4" t="s">
        <v>102</v>
      </c>
      <c r="E290" s="6">
        <v>199865</v>
      </c>
      <c r="F290" s="8">
        <f t="shared" si="60"/>
        <v>239838</v>
      </c>
      <c r="G290" s="28"/>
      <c r="H290" s="22"/>
    </row>
    <row r="291" spans="2:8" x14ac:dyDescent="0.25">
      <c r="B291" s="5">
        <f t="shared" si="61"/>
        <v>248</v>
      </c>
      <c r="C291" s="1" t="s">
        <v>482</v>
      </c>
      <c r="D291" s="4" t="s">
        <v>102</v>
      </c>
      <c r="E291" s="6">
        <v>135692</v>
      </c>
      <c r="F291" s="8">
        <f t="shared" si="60"/>
        <v>162830.39999999999</v>
      </c>
      <c r="G291" s="28"/>
      <c r="H291" s="22"/>
    </row>
    <row r="292" spans="2:8" x14ac:dyDescent="0.25">
      <c r="B292" s="5">
        <f t="shared" si="61"/>
        <v>249</v>
      </c>
      <c r="C292" s="1" t="s">
        <v>483</v>
      </c>
      <c r="D292" s="4" t="s">
        <v>102</v>
      </c>
      <c r="E292" s="6">
        <v>132759</v>
      </c>
      <c r="F292" s="8">
        <f t="shared" si="60"/>
        <v>159310.79999999999</v>
      </c>
      <c r="G292" s="28"/>
      <c r="H292" s="22"/>
    </row>
    <row r="293" spans="2:8" x14ac:dyDescent="0.25">
      <c r="B293" s="5">
        <f t="shared" si="61"/>
        <v>250</v>
      </c>
      <c r="C293" s="1" t="s">
        <v>484</v>
      </c>
      <c r="D293" s="4" t="s">
        <v>102</v>
      </c>
      <c r="E293" s="6">
        <v>96831</v>
      </c>
      <c r="F293" s="8">
        <f t="shared" si="60"/>
        <v>116197.2</v>
      </c>
      <c r="G293" s="28"/>
      <c r="H293" s="22"/>
    </row>
    <row r="294" spans="2:8" x14ac:dyDescent="0.25">
      <c r="B294" s="5">
        <f t="shared" si="61"/>
        <v>251</v>
      </c>
      <c r="C294" s="1" t="s">
        <v>485</v>
      </c>
      <c r="D294" s="4" t="s">
        <v>102</v>
      </c>
      <c r="E294" s="6">
        <v>87826</v>
      </c>
      <c r="F294" s="8">
        <f t="shared" si="60"/>
        <v>105391.2</v>
      </c>
      <c r="G294" s="28"/>
      <c r="H294" s="22"/>
    </row>
    <row r="295" spans="2:8" x14ac:dyDescent="0.25">
      <c r="B295" s="5">
        <f t="shared" si="61"/>
        <v>252</v>
      </c>
      <c r="C295" s="1" t="s">
        <v>513</v>
      </c>
      <c r="D295" s="4" t="s">
        <v>102</v>
      </c>
      <c r="E295" s="6">
        <v>47244</v>
      </c>
      <c r="F295" s="8">
        <f t="shared" si="60"/>
        <v>56692.799999999996</v>
      </c>
      <c r="G295" s="28"/>
      <c r="H295" s="22"/>
    </row>
    <row r="296" spans="2:8" x14ac:dyDescent="0.25">
      <c r="B296" s="5">
        <f t="shared" si="61"/>
        <v>253</v>
      </c>
      <c r="C296" s="1" t="s">
        <v>516</v>
      </c>
      <c r="D296" s="4" t="s">
        <v>102</v>
      </c>
      <c r="E296" s="6">
        <v>41576</v>
      </c>
      <c r="F296" s="8">
        <f t="shared" si="60"/>
        <v>49891.199999999997</v>
      </c>
      <c r="G296" s="28"/>
      <c r="H296" s="22"/>
    </row>
    <row r="297" spans="2:8" x14ac:dyDescent="0.25">
      <c r="C297" s="30" t="s">
        <v>320</v>
      </c>
      <c r="E297" s="32"/>
      <c r="F297" s="28"/>
      <c r="G297" s="28"/>
      <c r="H297" s="22"/>
    </row>
    <row r="298" spans="2:8" x14ac:dyDescent="0.25">
      <c r="B298" s="5">
        <f>B296+1</f>
        <v>254</v>
      </c>
      <c r="C298" s="1" t="s">
        <v>121</v>
      </c>
      <c r="D298" s="4" t="s">
        <v>102</v>
      </c>
      <c r="E298" s="6">
        <v>508505</v>
      </c>
      <c r="F298" s="8">
        <f t="shared" si="54"/>
        <v>610206</v>
      </c>
      <c r="G298" s="28"/>
      <c r="H298" s="22"/>
    </row>
    <row r="299" spans="2:8" x14ac:dyDescent="0.25">
      <c r="B299" s="5">
        <f t="shared" ref="B299:B307" si="62">B298+1</f>
        <v>255</v>
      </c>
      <c r="C299" s="1" t="s">
        <v>122</v>
      </c>
      <c r="D299" s="4" t="s">
        <v>102</v>
      </c>
      <c r="E299" s="6">
        <v>366677</v>
      </c>
      <c r="F299" s="8">
        <f t="shared" si="54"/>
        <v>440012.39999999997</v>
      </c>
      <c r="G299" s="28"/>
      <c r="H299" s="22"/>
    </row>
    <row r="300" spans="2:8" x14ac:dyDescent="0.25">
      <c r="B300" s="5">
        <f t="shared" si="62"/>
        <v>256</v>
      </c>
      <c r="C300" s="1" t="s">
        <v>123</v>
      </c>
      <c r="D300" s="4" t="s">
        <v>102</v>
      </c>
      <c r="E300" s="6">
        <v>318459</v>
      </c>
      <c r="F300" s="8">
        <f t="shared" si="54"/>
        <v>382150.8</v>
      </c>
      <c r="G300" s="28"/>
      <c r="H300" s="22"/>
    </row>
    <row r="301" spans="2:8" x14ac:dyDescent="0.25">
      <c r="B301" s="5">
        <f t="shared" si="62"/>
        <v>257</v>
      </c>
      <c r="C301" s="1" t="s">
        <v>124</v>
      </c>
      <c r="D301" s="4" t="s">
        <v>102</v>
      </c>
      <c r="E301" s="6">
        <v>241444</v>
      </c>
      <c r="F301" s="8">
        <f t="shared" si="54"/>
        <v>289732.8</v>
      </c>
      <c r="G301" s="28"/>
      <c r="H301" s="22"/>
    </row>
    <row r="302" spans="2:8" x14ac:dyDescent="0.25">
      <c r="B302" s="5">
        <f t="shared" si="62"/>
        <v>258</v>
      </c>
      <c r="C302" s="1" t="s">
        <v>125</v>
      </c>
      <c r="D302" s="4" t="s">
        <v>102</v>
      </c>
      <c r="E302" s="6">
        <v>175252</v>
      </c>
      <c r="F302" s="8">
        <f t="shared" si="54"/>
        <v>210302.4</v>
      </c>
      <c r="G302" s="28"/>
      <c r="H302" s="22"/>
    </row>
    <row r="303" spans="2:8" x14ac:dyDescent="0.25">
      <c r="B303" s="5">
        <f t="shared" si="62"/>
        <v>259</v>
      </c>
      <c r="C303" s="1" t="s">
        <v>126</v>
      </c>
      <c r="D303" s="4" t="s">
        <v>102</v>
      </c>
      <c r="E303" s="6">
        <v>133939</v>
      </c>
      <c r="F303" s="8">
        <f t="shared" si="54"/>
        <v>160726.79999999999</v>
      </c>
      <c r="G303" s="28"/>
      <c r="H303" s="22"/>
    </row>
    <row r="304" spans="2:8" x14ac:dyDescent="0.25">
      <c r="B304" s="5">
        <f t="shared" si="62"/>
        <v>260</v>
      </c>
      <c r="C304" s="1" t="s">
        <v>127</v>
      </c>
      <c r="D304" s="4" t="s">
        <v>102</v>
      </c>
      <c r="E304" s="6">
        <v>97774</v>
      </c>
      <c r="F304" s="8">
        <f t="shared" si="54"/>
        <v>117328.8</v>
      </c>
      <c r="G304" s="28"/>
      <c r="H304" s="22"/>
    </row>
    <row r="305" spans="2:8" x14ac:dyDescent="0.25">
      <c r="B305" s="5">
        <f t="shared" si="62"/>
        <v>261</v>
      </c>
      <c r="C305" s="1" t="s">
        <v>128</v>
      </c>
      <c r="D305" s="4" t="s">
        <v>102</v>
      </c>
      <c r="E305" s="6">
        <v>80243</v>
      </c>
      <c r="F305" s="8">
        <f t="shared" si="54"/>
        <v>96291.599999999991</v>
      </c>
      <c r="G305" s="28"/>
      <c r="H305" s="22"/>
    </row>
    <row r="306" spans="2:8" x14ac:dyDescent="0.25">
      <c r="B306" s="5">
        <f t="shared" si="62"/>
        <v>262</v>
      </c>
      <c r="C306" s="1" t="s">
        <v>183</v>
      </c>
      <c r="D306" s="4" t="s">
        <v>102</v>
      </c>
      <c r="E306" s="6">
        <v>57195</v>
      </c>
      <c r="F306" s="8">
        <f t="shared" si="54"/>
        <v>68634</v>
      </c>
      <c r="G306" s="28"/>
      <c r="H306" s="22"/>
    </row>
    <row r="307" spans="2:8" x14ac:dyDescent="0.25">
      <c r="B307" s="5">
        <f t="shared" si="62"/>
        <v>263</v>
      </c>
      <c r="C307" s="1" t="s">
        <v>423</v>
      </c>
      <c r="D307" s="4" t="s">
        <v>102</v>
      </c>
      <c r="E307" s="6">
        <v>41290</v>
      </c>
      <c r="F307" s="8">
        <f t="shared" ref="F307" si="63">E307*1.2</f>
        <v>49548</v>
      </c>
      <c r="G307" s="28"/>
      <c r="H307" s="22"/>
    </row>
    <row r="308" spans="2:8" x14ac:dyDescent="0.25">
      <c r="C308" s="35" t="s">
        <v>519</v>
      </c>
      <c r="E308" s="32"/>
      <c r="F308" s="28"/>
      <c r="G308" s="28"/>
      <c r="H308" s="22"/>
    </row>
    <row r="309" spans="2:8" x14ac:dyDescent="0.25">
      <c r="B309" s="5">
        <f>B307+1</f>
        <v>264</v>
      </c>
      <c r="C309" s="1" t="s">
        <v>486</v>
      </c>
      <c r="D309" s="4" t="s">
        <v>102</v>
      </c>
      <c r="E309" s="6">
        <v>582603</v>
      </c>
      <c r="F309" s="8">
        <f t="shared" ref="F309:F318" si="64">E309*1.2</f>
        <v>699123.6</v>
      </c>
      <c r="G309" s="28"/>
      <c r="H309" s="22"/>
    </row>
    <row r="310" spans="2:8" x14ac:dyDescent="0.25">
      <c r="B310" s="5">
        <f>B309+1</f>
        <v>265</v>
      </c>
      <c r="C310" s="1" t="s">
        <v>487</v>
      </c>
      <c r="D310" s="4" t="s">
        <v>102</v>
      </c>
      <c r="E310" s="6">
        <v>473270</v>
      </c>
      <c r="F310" s="8">
        <f t="shared" si="64"/>
        <v>567924</v>
      </c>
      <c r="G310" s="28"/>
      <c r="H310" s="22"/>
    </row>
    <row r="311" spans="2:8" x14ac:dyDescent="0.25">
      <c r="B311" s="5">
        <f t="shared" ref="B311:B318" si="65">B310+1</f>
        <v>266</v>
      </c>
      <c r="C311" s="1" t="s">
        <v>488</v>
      </c>
      <c r="D311" s="4" t="s">
        <v>102</v>
      </c>
      <c r="E311" s="6">
        <v>362122</v>
      </c>
      <c r="F311" s="8">
        <f t="shared" si="64"/>
        <v>434546.39999999997</v>
      </c>
      <c r="G311" s="28"/>
      <c r="H311" s="22"/>
    </row>
    <row r="312" spans="2:8" x14ac:dyDescent="0.25">
      <c r="B312" s="5">
        <f t="shared" si="65"/>
        <v>267</v>
      </c>
      <c r="C312" s="1" t="s">
        <v>489</v>
      </c>
      <c r="D312" s="4" t="s">
        <v>102</v>
      </c>
      <c r="E312" s="6">
        <v>300713</v>
      </c>
      <c r="F312" s="8">
        <f t="shared" si="64"/>
        <v>360855.6</v>
      </c>
      <c r="G312" s="28"/>
      <c r="H312" s="22"/>
    </row>
    <row r="313" spans="2:8" x14ac:dyDescent="0.25">
      <c r="B313" s="5">
        <f t="shared" si="65"/>
        <v>268</v>
      </c>
      <c r="C313" s="1" t="s">
        <v>490</v>
      </c>
      <c r="D313" s="4" t="s">
        <v>102</v>
      </c>
      <c r="E313" s="6">
        <v>208400</v>
      </c>
      <c r="F313" s="8">
        <f t="shared" si="64"/>
        <v>250080</v>
      </c>
      <c r="G313" s="28"/>
      <c r="H313" s="22"/>
    </row>
    <row r="314" spans="2:8" x14ac:dyDescent="0.25">
      <c r="B314" s="5">
        <f t="shared" si="65"/>
        <v>269</v>
      </c>
      <c r="C314" s="1" t="s">
        <v>491</v>
      </c>
      <c r="D314" s="4" t="s">
        <v>102</v>
      </c>
      <c r="E314" s="6">
        <v>204935</v>
      </c>
      <c r="F314" s="8">
        <f t="shared" si="64"/>
        <v>245922</v>
      </c>
      <c r="G314" s="28"/>
      <c r="H314" s="22"/>
    </row>
    <row r="315" spans="2:8" x14ac:dyDescent="0.25">
      <c r="B315" s="5">
        <f t="shared" si="65"/>
        <v>270</v>
      </c>
      <c r="C315" s="1" t="s">
        <v>492</v>
      </c>
      <c r="D315" s="4" t="s">
        <v>102</v>
      </c>
      <c r="E315" s="6">
        <v>150864</v>
      </c>
      <c r="F315" s="8">
        <f t="shared" si="64"/>
        <v>181036.79999999999</v>
      </c>
      <c r="G315" s="28"/>
      <c r="H315" s="22"/>
    </row>
    <row r="316" spans="2:8" x14ac:dyDescent="0.25">
      <c r="B316" s="5">
        <f t="shared" si="65"/>
        <v>271</v>
      </c>
      <c r="C316" s="1" t="s">
        <v>493</v>
      </c>
      <c r="D316" s="4" t="s">
        <v>102</v>
      </c>
      <c r="E316" s="6">
        <v>137602</v>
      </c>
      <c r="F316" s="8">
        <f t="shared" si="64"/>
        <v>165122.4</v>
      </c>
      <c r="G316" s="28"/>
      <c r="H316" s="22"/>
    </row>
    <row r="317" spans="2:8" x14ac:dyDescent="0.25">
      <c r="B317" s="5">
        <f t="shared" si="65"/>
        <v>272</v>
      </c>
      <c r="C317" s="1" t="s">
        <v>511</v>
      </c>
      <c r="D317" s="4" t="s">
        <v>102</v>
      </c>
      <c r="E317" s="6">
        <v>77233</v>
      </c>
      <c r="F317" s="8">
        <f t="shared" si="64"/>
        <v>92679.599999999991</v>
      </c>
      <c r="G317" s="28"/>
      <c r="H317" s="22"/>
    </row>
    <row r="318" spans="2:8" x14ac:dyDescent="0.25">
      <c r="B318" s="5">
        <f t="shared" si="65"/>
        <v>273</v>
      </c>
      <c r="C318" s="1" t="s">
        <v>514</v>
      </c>
      <c r="D318" s="4" t="s">
        <v>102</v>
      </c>
      <c r="E318" s="6">
        <v>70884</v>
      </c>
      <c r="F318" s="8">
        <f t="shared" si="64"/>
        <v>85060.800000000003</v>
      </c>
      <c r="G318" s="28"/>
      <c r="H318" s="22"/>
    </row>
    <row r="319" spans="2:8" x14ac:dyDescent="0.25">
      <c r="C319" s="35" t="s">
        <v>520</v>
      </c>
      <c r="E319" s="32"/>
      <c r="F319" s="28"/>
      <c r="G319" s="28"/>
      <c r="H319" s="22"/>
    </row>
    <row r="320" spans="2:8" x14ac:dyDescent="0.25">
      <c r="B320" s="5">
        <f>B318+1</f>
        <v>274</v>
      </c>
      <c r="C320" s="1" t="s">
        <v>494</v>
      </c>
      <c r="D320" s="4" t="s">
        <v>102</v>
      </c>
      <c r="E320" s="6">
        <v>654914</v>
      </c>
      <c r="F320" s="8">
        <f t="shared" ref="F320:F329" si="66">E320*1.2</f>
        <v>785896.79999999993</v>
      </c>
      <c r="G320" s="28"/>
      <c r="H320" s="22"/>
    </row>
    <row r="321" spans="2:8" x14ac:dyDescent="0.25">
      <c r="B321" s="5">
        <f>B320+1</f>
        <v>275</v>
      </c>
      <c r="C321" s="1" t="s">
        <v>495</v>
      </c>
      <c r="D321" s="4" t="s">
        <v>102</v>
      </c>
      <c r="E321" s="6">
        <v>527155</v>
      </c>
      <c r="F321" s="8">
        <f t="shared" si="66"/>
        <v>632586</v>
      </c>
      <c r="G321" s="28"/>
      <c r="H321" s="22"/>
    </row>
    <row r="322" spans="2:8" x14ac:dyDescent="0.25">
      <c r="B322" s="5">
        <f t="shared" ref="B322:B329" si="67">B321+1</f>
        <v>276</v>
      </c>
      <c r="C322" s="1" t="s">
        <v>496</v>
      </c>
      <c r="D322" s="4" t="s">
        <v>102</v>
      </c>
      <c r="E322" s="6">
        <v>415116</v>
      </c>
      <c r="F322" s="8">
        <f t="shared" si="66"/>
        <v>498139.19999999995</v>
      </c>
      <c r="G322" s="28"/>
      <c r="H322" s="22"/>
    </row>
    <row r="323" spans="2:8" x14ac:dyDescent="0.25">
      <c r="B323" s="5">
        <f t="shared" si="67"/>
        <v>277</v>
      </c>
      <c r="C323" s="1" t="s">
        <v>497</v>
      </c>
      <c r="D323" s="4" t="s">
        <v>102</v>
      </c>
      <c r="E323" s="6">
        <v>343704</v>
      </c>
      <c r="F323" s="8">
        <f t="shared" si="66"/>
        <v>412444.8</v>
      </c>
      <c r="G323" s="28"/>
      <c r="H323" s="22"/>
    </row>
    <row r="324" spans="2:8" x14ac:dyDescent="0.25">
      <c r="B324" s="5">
        <f t="shared" si="67"/>
        <v>278</v>
      </c>
      <c r="C324" s="1" t="s">
        <v>498</v>
      </c>
      <c r="D324" s="4" t="s">
        <v>102</v>
      </c>
      <c r="E324" s="6">
        <v>237431</v>
      </c>
      <c r="F324" s="8">
        <f t="shared" si="66"/>
        <v>284917.2</v>
      </c>
      <c r="G324" s="28"/>
      <c r="H324" s="22"/>
    </row>
    <row r="325" spans="2:8" x14ac:dyDescent="0.25">
      <c r="B325" s="5">
        <f t="shared" si="67"/>
        <v>279</v>
      </c>
      <c r="C325" s="1" t="s">
        <v>499</v>
      </c>
      <c r="D325" s="4" t="s">
        <v>102</v>
      </c>
      <c r="E325" s="6">
        <v>231062</v>
      </c>
      <c r="F325" s="8">
        <f t="shared" si="66"/>
        <v>277274.39999999997</v>
      </c>
      <c r="G325" s="28"/>
      <c r="H325" s="22"/>
    </row>
    <row r="326" spans="2:8" x14ac:dyDescent="0.25">
      <c r="B326" s="5">
        <f t="shared" si="67"/>
        <v>280</v>
      </c>
      <c r="C326" s="1" t="s">
        <v>500</v>
      </c>
      <c r="D326" s="4" t="s">
        <v>102</v>
      </c>
      <c r="E326" s="6">
        <v>170734</v>
      </c>
      <c r="F326" s="8">
        <f t="shared" si="66"/>
        <v>204880.8</v>
      </c>
      <c r="G326" s="28"/>
      <c r="H326" s="22"/>
    </row>
    <row r="327" spans="2:8" x14ac:dyDescent="0.25">
      <c r="B327" s="5">
        <f t="shared" si="67"/>
        <v>281</v>
      </c>
      <c r="C327" s="1" t="s">
        <v>501</v>
      </c>
      <c r="D327" s="4" t="s">
        <v>102</v>
      </c>
      <c r="E327" s="6">
        <v>156441</v>
      </c>
      <c r="F327" s="8">
        <f t="shared" si="66"/>
        <v>187729.19999999998</v>
      </c>
      <c r="G327" s="28"/>
      <c r="H327" s="22"/>
    </row>
    <row r="328" spans="2:8" x14ac:dyDescent="0.25">
      <c r="B328" s="5">
        <f t="shared" si="67"/>
        <v>282</v>
      </c>
      <c r="C328" s="1" t="s">
        <v>512</v>
      </c>
      <c r="D328" s="4" t="s">
        <v>102</v>
      </c>
      <c r="E328" s="6">
        <v>94220</v>
      </c>
      <c r="F328" s="8">
        <f t="shared" si="66"/>
        <v>113064</v>
      </c>
      <c r="G328" s="28"/>
      <c r="H328" s="22"/>
    </row>
    <row r="329" spans="2:8" x14ac:dyDescent="0.25">
      <c r="B329" s="5">
        <f t="shared" si="67"/>
        <v>283</v>
      </c>
      <c r="C329" s="1" t="s">
        <v>515</v>
      </c>
      <c r="D329" s="4" t="s">
        <v>102</v>
      </c>
      <c r="E329" s="6">
        <v>86580</v>
      </c>
      <c r="F329" s="8">
        <f t="shared" si="66"/>
        <v>103896</v>
      </c>
      <c r="G329" s="28"/>
      <c r="H329" s="22"/>
    </row>
    <row r="330" spans="2:8" x14ac:dyDescent="0.25">
      <c r="B330" s="29"/>
      <c r="C330" s="30" t="s">
        <v>321</v>
      </c>
      <c r="D330" s="29"/>
      <c r="E330" s="32"/>
      <c r="F330" s="32"/>
      <c r="G330" s="28"/>
      <c r="H330" s="22"/>
    </row>
    <row r="331" spans="2:8" x14ac:dyDescent="0.25">
      <c r="B331" s="5">
        <f>B329+1</f>
        <v>284</v>
      </c>
      <c r="C331" s="33" t="s">
        <v>346</v>
      </c>
      <c r="D331" s="4" t="s">
        <v>102</v>
      </c>
      <c r="E331" s="34">
        <v>95572</v>
      </c>
      <c r="F331" s="17">
        <f t="shared" ref="F331:F333" si="68">E331*1.2</f>
        <v>114686.39999999999</v>
      </c>
      <c r="G331" s="28"/>
      <c r="H331" s="22"/>
    </row>
    <row r="332" spans="2:8" x14ac:dyDescent="0.25">
      <c r="B332" s="5">
        <f t="shared" ref="B332:B342" si="69">B331+1</f>
        <v>285</v>
      </c>
      <c r="C332" s="33" t="s">
        <v>347</v>
      </c>
      <c r="D332" s="4" t="s">
        <v>102</v>
      </c>
      <c r="E332" s="34">
        <v>74680</v>
      </c>
      <c r="F332" s="17">
        <f t="shared" si="68"/>
        <v>89616</v>
      </c>
      <c r="G332" s="28"/>
      <c r="H332" s="22"/>
    </row>
    <row r="333" spans="2:8" x14ac:dyDescent="0.25">
      <c r="B333" s="5">
        <f t="shared" si="69"/>
        <v>286</v>
      </c>
      <c r="C333" s="33" t="s">
        <v>348</v>
      </c>
      <c r="D333" s="4" t="s">
        <v>102</v>
      </c>
      <c r="E333" s="34">
        <v>71777</v>
      </c>
      <c r="F333" s="17">
        <f t="shared" si="68"/>
        <v>86132.4</v>
      </c>
      <c r="G333" s="28"/>
      <c r="H333" s="22"/>
    </row>
    <row r="334" spans="2:8" x14ac:dyDescent="0.25">
      <c r="B334" s="5">
        <f t="shared" si="69"/>
        <v>287</v>
      </c>
      <c r="C334" s="1" t="s">
        <v>248</v>
      </c>
      <c r="D334" s="4" t="s">
        <v>102</v>
      </c>
      <c r="E334" s="34">
        <v>42000</v>
      </c>
      <c r="F334" s="17">
        <f t="shared" ref="F334:F368" si="70">E334*1.2</f>
        <v>50400</v>
      </c>
      <c r="G334" s="28"/>
      <c r="H334" s="22"/>
    </row>
    <row r="335" spans="2:8" x14ac:dyDescent="0.25">
      <c r="B335" s="5">
        <f t="shared" si="69"/>
        <v>288</v>
      </c>
      <c r="C335" s="1" t="s">
        <v>249</v>
      </c>
      <c r="D335" s="4" t="s">
        <v>102</v>
      </c>
      <c r="E335" s="34">
        <v>28310</v>
      </c>
      <c r="F335" s="17">
        <f t="shared" si="70"/>
        <v>33972</v>
      </c>
      <c r="G335" s="28"/>
      <c r="H335" s="22"/>
    </row>
    <row r="336" spans="2:8" x14ac:dyDescent="0.25">
      <c r="B336" s="5">
        <f t="shared" si="69"/>
        <v>289</v>
      </c>
      <c r="C336" s="1" t="s">
        <v>250</v>
      </c>
      <c r="D336" s="4" t="s">
        <v>102</v>
      </c>
      <c r="E336" s="34">
        <v>24214</v>
      </c>
      <c r="F336" s="17">
        <f t="shared" si="70"/>
        <v>29056.799999999999</v>
      </c>
      <c r="G336" s="28"/>
      <c r="H336" s="22"/>
    </row>
    <row r="337" spans="2:8" x14ac:dyDescent="0.25">
      <c r="B337" s="5">
        <f t="shared" si="69"/>
        <v>290</v>
      </c>
      <c r="C337" s="1" t="s">
        <v>251</v>
      </c>
      <c r="D337" s="4" t="s">
        <v>102</v>
      </c>
      <c r="E337" s="34">
        <v>17156</v>
      </c>
      <c r="F337" s="17">
        <f t="shared" si="70"/>
        <v>20587.2</v>
      </c>
      <c r="G337" s="28"/>
      <c r="H337" s="22"/>
    </row>
    <row r="338" spans="2:8" x14ac:dyDescent="0.25">
      <c r="B338" s="5">
        <f t="shared" si="69"/>
        <v>291</v>
      </c>
      <c r="C338" s="1" t="s">
        <v>252</v>
      </c>
      <c r="D338" s="4" t="s">
        <v>102</v>
      </c>
      <c r="E338" s="34">
        <v>11523</v>
      </c>
      <c r="F338" s="17">
        <f t="shared" si="70"/>
        <v>13827.6</v>
      </c>
      <c r="G338" s="28"/>
      <c r="H338" s="22"/>
    </row>
    <row r="339" spans="2:8" x14ac:dyDescent="0.25">
      <c r="B339" s="5">
        <f t="shared" si="69"/>
        <v>292</v>
      </c>
      <c r="C339" s="1" t="s">
        <v>459</v>
      </c>
      <c r="D339" s="4" t="s">
        <v>102</v>
      </c>
      <c r="E339" s="34">
        <v>8547</v>
      </c>
      <c r="F339" s="17">
        <f t="shared" ref="F339" si="71">E339*1.2</f>
        <v>10256.4</v>
      </c>
      <c r="G339" s="28"/>
      <c r="H339" s="22"/>
    </row>
    <row r="340" spans="2:8" x14ac:dyDescent="0.25">
      <c r="B340" s="5">
        <f t="shared" si="69"/>
        <v>293</v>
      </c>
      <c r="C340" s="1" t="s">
        <v>253</v>
      </c>
      <c r="D340" s="4" t="s">
        <v>102</v>
      </c>
      <c r="E340" s="34">
        <v>8547</v>
      </c>
      <c r="F340" s="17">
        <f t="shared" si="70"/>
        <v>10256.4</v>
      </c>
      <c r="G340" s="28"/>
      <c r="H340" s="22"/>
    </row>
    <row r="341" spans="2:8" x14ac:dyDescent="0.25">
      <c r="B341" s="5">
        <f t="shared" si="69"/>
        <v>294</v>
      </c>
      <c r="C341" s="1" t="s">
        <v>254</v>
      </c>
      <c r="D341" s="4" t="s">
        <v>102</v>
      </c>
      <c r="E341" s="34">
        <v>6080</v>
      </c>
      <c r="F341" s="17">
        <f t="shared" si="70"/>
        <v>7296</v>
      </c>
      <c r="G341" s="28"/>
      <c r="H341" s="22"/>
    </row>
    <row r="342" spans="2:8" x14ac:dyDescent="0.25">
      <c r="B342" s="5">
        <f t="shared" si="69"/>
        <v>295</v>
      </c>
      <c r="C342" s="1" t="s">
        <v>255</v>
      </c>
      <c r="D342" s="4" t="s">
        <v>102</v>
      </c>
      <c r="E342" s="34">
        <v>4320</v>
      </c>
      <c r="F342" s="17">
        <f t="shared" si="70"/>
        <v>5184</v>
      </c>
      <c r="G342" s="28"/>
      <c r="H342" s="22"/>
    </row>
    <row r="343" spans="2:8" x14ac:dyDescent="0.25">
      <c r="B343" s="29"/>
      <c r="C343" s="30" t="s">
        <v>417</v>
      </c>
      <c r="D343" s="29"/>
      <c r="E343" s="32"/>
      <c r="F343" s="32"/>
      <c r="G343" s="28"/>
      <c r="H343" s="22"/>
    </row>
    <row r="344" spans="2:8" x14ac:dyDescent="0.25">
      <c r="B344" s="5">
        <f>B342+1</f>
        <v>296</v>
      </c>
      <c r="C344" s="13" t="s">
        <v>363</v>
      </c>
      <c r="D344" s="4" t="s">
        <v>102</v>
      </c>
      <c r="E344" s="31">
        <v>167541</v>
      </c>
      <c r="F344" s="17">
        <f t="shared" ref="F344:F355" si="72">E344*1.2</f>
        <v>201049.19999999998</v>
      </c>
      <c r="G344" s="28"/>
      <c r="H344" s="22"/>
    </row>
    <row r="345" spans="2:8" x14ac:dyDescent="0.25">
      <c r="B345" s="5">
        <f t="shared" ref="B345:B355" si="73">B344+1</f>
        <v>297</v>
      </c>
      <c r="C345" s="13" t="s">
        <v>364</v>
      </c>
      <c r="D345" s="4" t="s">
        <v>102</v>
      </c>
      <c r="E345" s="31">
        <v>131176</v>
      </c>
      <c r="F345" s="17">
        <f t="shared" si="72"/>
        <v>157411.19999999998</v>
      </c>
      <c r="G345" s="28"/>
      <c r="H345" s="22"/>
    </row>
    <row r="346" spans="2:8" x14ac:dyDescent="0.25">
      <c r="B346" s="5">
        <f t="shared" si="73"/>
        <v>298</v>
      </c>
      <c r="C346" s="13" t="s">
        <v>365</v>
      </c>
      <c r="D346" s="4" t="s">
        <v>102</v>
      </c>
      <c r="E346" s="31">
        <v>118980</v>
      </c>
      <c r="F346" s="17">
        <f t="shared" si="72"/>
        <v>142776</v>
      </c>
      <c r="G346" s="28"/>
      <c r="H346" s="22"/>
    </row>
    <row r="347" spans="2:8" x14ac:dyDescent="0.25">
      <c r="B347" s="5">
        <f t="shared" si="73"/>
        <v>299</v>
      </c>
      <c r="C347" s="13" t="s">
        <v>366</v>
      </c>
      <c r="D347" s="4" t="s">
        <v>102</v>
      </c>
      <c r="E347" s="31">
        <v>95456</v>
      </c>
      <c r="F347" s="17">
        <f t="shared" si="72"/>
        <v>114547.2</v>
      </c>
      <c r="G347" s="28"/>
      <c r="H347" s="22"/>
    </row>
    <row r="348" spans="2:8" x14ac:dyDescent="0.25">
      <c r="B348" s="5">
        <f t="shared" si="73"/>
        <v>300</v>
      </c>
      <c r="C348" s="13" t="s">
        <v>367</v>
      </c>
      <c r="D348" s="4" t="s">
        <v>102</v>
      </c>
      <c r="E348" s="31">
        <v>67569</v>
      </c>
      <c r="F348" s="17">
        <f t="shared" si="72"/>
        <v>81082.8</v>
      </c>
      <c r="G348" s="28"/>
      <c r="H348" s="22"/>
    </row>
    <row r="349" spans="2:8" x14ac:dyDescent="0.25">
      <c r="B349" s="5">
        <f t="shared" si="73"/>
        <v>301</v>
      </c>
      <c r="C349" s="13" t="s">
        <v>368</v>
      </c>
      <c r="D349" s="4" t="s">
        <v>102</v>
      </c>
      <c r="E349" s="31">
        <v>71791</v>
      </c>
      <c r="F349" s="17">
        <f t="shared" si="72"/>
        <v>86149.2</v>
      </c>
      <c r="G349" s="28"/>
      <c r="H349" s="22"/>
    </row>
    <row r="350" spans="2:8" x14ac:dyDescent="0.25">
      <c r="B350" s="5">
        <f t="shared" si="73"/>
        <v>302</v>
      </c>
      <c r="C350" s="13" t="s">
        <v>369</v>
      </c>
      <c r="D350" s="4" t="s">
        <v>102</v>
      </c>
      <c r="E350" s="31">
        <v>60425</v>
      </c>
      <c r="F350" s="17">
        <f t="shared" si="72"/>
        <v>72510</v>
      </c>
      <c r="G350" s="28"/>
      <c r="H350" s="22"/>
    </row>
    <row r="351" spans="2:8" x14ac:dyDescent="0.25">
      <c r="B351" s="5">
        <f t="shared" si="73"/>
        <v>303</v>
      </c>
      <c r="C351" s="13" t="s">
        <v>370</v>
      </c>
      <c r="D351" s="4" t="s">
        <v>102</v>
      </c>
      <c r="E351" s="31">
        <v>27489</v>
      </c>
      <c r="F351" s="17">
        <f t="shared" si="72"/>
        <v>32986.799999999996</v>
      </c>
      <c r="G351" s="28"/>
      <c r="H351" s="22"/>
    </row>
    <row r="352" spans="2:8" x14ac:dyDescent="0.25">
      <c r="B352" s="5">
        <f t="shared" si="73"/>
        <v>304</v>
      </c>
      <c r="C352" s="13" t="s">
        <v>371</v>
      </c>
      <c r="D352" s="4" t="s">
        <v>102</v>
      </c>
      <c r="E352" s="31">
        <v>26109</v>
      </c>
      <c r="F352" s="17">
        <f t="shared" si="72"/>
        <v>31330.799999999999</v>
      </c>
      <c r="G352" s="28"/>
      <c r="H352" s="22"/>
    </row>
    <row r="353" spans="2:8" x14ac:dyDescent="0.25">
      <c r="B353" s="5">
        <f t="shared" si="73"/>
        <v>305</v>
      </c>
      <c r="C353" s="14" t="s">
        <v>416</v>
      </c>
      <c r="D353" s="4" t="s">
        <v>102</v>
      </c>
      <c r="E353" s="31">
        <v>25301</v>
      </c>
      <c r="F353" s="17">
        <f t="shared" si="72"/>
        <v>30361.199999999997</v>
      </c>
      <c r="G353" s="28"/>
      <c r="H353" s="22"/>
    </row>
    <row r="354" spans="2:8" x14ac:dyDescent="0.25">
      <c r="B354" s="5">
        <f t="shared" si="73"/>
        <v>306</v>
      </c>
      <c r="C354" s="13" t="s">
        <v>372</v>
      </c>
      <c r="D354" s="4" t="s">
        <v>102</v>
      </c>
      <c r="E354" s="31">
        <v>14927</v>
      </c>
      <c r="F354" s="17">
        <f t="shared" si="72"/>
        <v>17912.399999999998</v>
      </c>
      <c r="G354" s="28"/>
      <c r="H354" s="22"/>
    </row>
    <row r="355" spans="2:8" x14ac:dyDescent="0.25">
      <c r="B355" s="5">
        <f t="shared" si="73"/>
        <v>307</v>
      </c>
      <c r="C355" s="13" t="s">
        <v>373</v>
      </c>
      <c r="D355" s="4" t="s">
        <v>102</v>
      </c>
      <c r="E355" s="31">
        <v>11475</v>
      </c>
      <c r="F355" s="17">
        <f t="shared" si="72"/>
        <v>13770</v>
      </c>
      <c r="G355" s="28"/>
      <c r="H355" s="22"/>
    </row>
    <row r="356" spans="2:8" x14ac:dyDescent="0.25">
      <c r="B356" s="29"/>
      <c r="C356" s="30" t="s">
        <v>322</v>
      </c>
      <c r="D356" s="29"/>
      <c r="E356" s="32"/>
      <c r="F356" s="32"/>
      <c r="G356" s="28"/>
      <c r="H356" s="22"/>
    </row>
    <row r="357" spans="2:8" x14ac:dyDescent="0.25">
      <c r="B357" s="5">
        <f>B355+1</f>
        <v>308</v>
      </c>
      <c r="C357" s="33" t="s">
        <v>349</v>
      </c>
      <c r="D357" s="4" t="s">
        <v>102</v>
      </c>
      <c r="E357" s="34">
        <v>176405</v>
      </c>
      <c r="F357" s="17">
        <f t="shared" si="70"/>
        <v>211686</v>
      </c>
      <c r="G357" s="28"/>
      <c r="H357" s="22"/>
    </row>
    <row r="358" spans="2:8" x14ac:dyDescent="0.25">
      <c r="B358" s="5">
        <f t="shared" ref="B358:B368" si="74">B357+1</f>
        <v>309</v>
      </c>
      <c r="C358" s="33" t="s">
        <v>350</v>
      </c>
      <c r="D358" s="4" t="s">
        <v>102</v>
      </c>
      <c r="E358" s="34">
        <v>139356</v>
      </c>
      <c r="F358" s="17">
        <f t="shared" si="70"/>
        <v>167227.19999999998</v>
      </c>
      <c r="G358" s="28"/>
      <c r="H358" s="22"/>
    </row>
    <row r="359" spans="2:8" x14ac:dyDescent="0.25">
      <c r="B359" s="5">
        <f t="shared" si="74"/>
        <v>310</v>
      </c>
      <c r="C359" s="33" t="s">
        <v>351</v>
      </c>
      <c r="D359" s="4" t="s">
        <v>102</v>
      </c>
      <c r="E359" s="34">
        <v>122027</v>
      </c>
      <c r="F359" s="17">
        <f t="shared" si="70"/>
        <v>146432.4</v>
      </c>
      <c r="G359" s="28"/>
      <c r="H359" s="22"/>
    </row>
    <row r="360" spans="2:8" x14ac:dyDescent="0.25">
      <c r="B360" s="5">
        <f t="shared" si="74"/>
        <v>311</v>
      </c>
      <c r="C360" s="1" t="s">
        <v>240</v>
      </c>
      <c r="D360" s="4" t="s">
        <v>102</v>
      </c>
      <c r="E360" s="34">
        <v>83416</v>
      </c>
      <c r="F360" s="17">
        <f t="shared" si="70"/>
        <v>100099.2</v>
      </c>
      <c r="G360" s="28"/>
      <c r="H360" s="22"/>
    </row>
    <row r="361" spans="2:8" x14ac:dyDescent="0.25">
      <c r="B361" s="5">
        <f t="shared" si="74"/>
        <v>312</v>
      </c>
      <c r="C361" s="1" t="s">
        <v>241</v>
      </c>
      <c r="D361" s="4" t="s">
        <v>102</v>
      </c>
      <c r="E361" s="34">
        <v>73338</v>
      </c>
      <c r="F361" s="17">
        <f t="shared" si="70"/>
        <v>88005.599999999991</v>
      </c>
      <c r="G361" s="28"/>
      <c r="H361" s="22"/>
    </row>
    <row r="362" spans="2:8" x14ac:dyDescent="0.25">
      <c r="B362" s="5">
        <f t="shared" si="74"/>
        <v>313</v>
      </c>
      <c r="C362" s="1" t="s">
        <v>242</v>
      </c>
      <c r="D362" s="4" t="s">
        <v>102</v>
      </c>
      <c r="E362" s="34">
        <v>75996</v>
      </c>
      <c r="F362" s="17">
        <f t="shared" si="70"/>
        <v>91195.199999999997</v>
      </c>
      <c r="G362" s="28"/>
      <c r="H362" s="22"/>
    </row>
    <row r="363" spans="2:8" x14ac:dyDescent="0.25">
      <c r="B363" s="5">
        <f t="shared" si="74"/>
        <v>314</v>
      </c>
      <c r="C363" s="1" t="s">
        <v>243</v>
      </c>
      <c r="D363" s="4" t="s">
        <v>102</v>
      </c>
      <c r="E363" s="34">
        <v>54516</v>
      </c>
      <c r="F363" s="17">
        <f t="shared" si="70"/>
        <v>65419.199999999997</v>
      </c>
      <c r="G363" s="28"/>
      <c r="H363" s="22"/>
    </row>
    <row r="364" spans="2:8" x14ac:dyDescent="0.25">
      <c r="B364" s="5">
        <f t="shared" si="74"/>
        <v>315</v>
      </c>
      <c r="C364" s="1" t="s">
        <v>244</v>
      </c>
      <c r="D364" s="4" t="s">
        <v>102</v>
      </c>
      <c r="E364" s="34">
        <v>45559</v>
      </c>
      <c r="F364" s="17">
        <f t="shared" si="70"/>
        <v>54670.799999999996</v>
      </c>
      <c r="G364" s="28"/>
      <c r="H364" s="22"/>
    </row>
    <row r="365" spans="2:8" x14ac:dyDescent="0.25">
      <c r="B365" s="5">
        <f t="shared" si="74"/>
        <v>316</v>
      </c>
      <c r="C365" s="1" t="s">
        <v>460</v>
      </c>
      <c r="D365" s="4" t="s">
        <v>102</v>
      </c>
      <c r="E365" s="34">
        <v>40537</v>
      </c>
      <c r="F365" s="17">
        <f t="shared" ref="F365" si="75">E365*1.2</f>
        <v>48644.4</v>
      </c>
      <c r="G365" s="28"/>
      <c r="H365" s="22"/>
    </row>
    <row r="366" spans="2:8" x14ac:dyDescent="0.25">
      <c r="B366" s="5">
        <f t="shared" si="74"/>
        <v>317</v>
      </c>
      <c r="C366" s="1" t="s">
        <v>245</v>
      </c>
      <c r="D366" s="4" t="s">
        <v>102</v>
      </c>
      <c r="E366" s="34">
        <v>40537</v>
      </c>
      <c r="F366" s="17">
        <f t="shared" si="70"/>
        <v>48644.4</v>
      </c>
      <c r="G366" s="28"/>
      <c r="H366" s="22"/>
    </row>
    <row r="367" spans="2:8" x14ac:dyDescent="0.25">
      <c r="B367" s="5">
        <f t="shared" si="74"/>
        <v>318</v>
      </c>
      <c r="C367" s="1" t="s">
        <v>246</v>
      </c>
      <c r="D367" s="4" t="s">
        <v>102</v>
      </c>
      <c r="E367" s="34">
        <v>29185</v>
      </c>
      <c r="F367" s="17">
        <f t="shared" si="70"/>
        <v>35022</v>
      </c>
      <c r="G367" s="28"/>
      <c r="H367" s="22"/>
    </row>
    <row r="368" spans="2:8" x14ac:dyDescent="0.25">
      <c r="B368" s="5">
        <f t="shared" si="74"/>
        <v>319</v>
      </c>
      <c r="C368" s="1" t="s">
        <v>247</v>
      </c>
      <c r="D368" s="4" t="s">
        <v>102</v>
      </c>
      <c r="E368" s="34">
        <v>22609</v>
      </c>
      <c r="F368" s="17">
        <f t="shared" si="70"/>
        <v>27130.799999999999</v>
      </c>
      <c r="G368" s="28"/>
      <c r="H368" s="22"/>
    </row>
    <row r="369" spans="2:8" x14ac:dyDescent="0.25">
      <c r="B369" s="29"/>
      <c r="C369" s="30" t="s">
        <v>354</v>
      </c>
      <c r="D369" s="29"/>
      <c r="E369" s="32"/>
      <c r="F369" s="32"/>
      <c r="G369" s="28"/>
      <c r="H369" s="22"/>
    </row>
    <row r="370" spans="2:8" x14ac:dyDescent="0.25">
      <c r="B370" s="5">
        <f>B368+1</f>
        <v>320</v>
      </c>
      <c r="C370" s="33" t="s">
        <v>337</v>
      </c>
      <c r="D370" s="4" t="s">
        <v>102</v>
      </c>
      <c r="E370" s="34">
        <v>66801</v>
      </c>
      <c r="F370" s="17">
        <f t="shared" ref="F370:F378" si="76">E370*1.2</f>
        <v>80161.2</v>
      </c>
      <c r="G370" s="28"/>
      <c r="H370" s="22"/>
    </row>
    <row r="371" spans="2:8" x14ac:dyDescent="0.25">
      <c r="B371" s="5">
        <f t="shared" ref="B371:B378" si="77">B370+1</f>
        <v>321</v>
      </c>
      <c r="C371" s="33" t="s">
        <v>338</v>
      </c>
      <c r="D371" s="4" t="s">
        <v>102</v>
      </c>
      <c r="E371" s="34">
        <v>49003</v>
      </c>
      <c r="F371" s="17">
        <f t="shared" si="76"/>
        <v>58803.6</v>
      </c>
      <c r="G371" s="28"/>
      <c r="H371" s="22"/>
    </row>
    <row r="372" spans="2:8" x14ac:dyDescent="0.25">
      <c r="B372" s="5">
        <f t="shared" si="77"/>
        <v>322</v>
      </c>
      <c r="C372" s="33" t="s">
        <v>339</v>
      </c>
      <c r="D372" s="4" t="s">
        <v>102</v>
      </c>
      <c r="E372" s="34">
        <v>41011</v>
      </c>
      <c r="F372" s="17">
        <f t="shared" si="76"/>
        <v>49213.2</v>
      </c>
      <c r="G372" s="28"/>
      <c r="H372" s="22"/>
    </row>
    <row r="373" spans="2:8" x14ac:dyDescent="0.25">
      <c r="B373" s="5">
        <f t="shared" si="77"/>
        <v>323</v>
      </c>
      <c r="C373" s="33" t="s">
        <v>340</v>
      </c>
      <c r="D373" s="4" t="s">
        <v>102</v>
      </c>
      <c r="E373" s="34">
        <v>32612</v>
      </c>
      <c r="F373" s="17">
        <f t="shared" si="76"/>
        <v>39134.400000000001</v>
      </c>
      <c r="G373" s="28"/>
      <c r="H373" s="22"/>
    </row>
    <row r="374" spans="2:8" x14ac:dyDescent="0.25">
      <c r="B374" s="5">
        <f t="shared" si="77"/>
        <v>324</v>
      </c>
      <c r="C374" s="33" t="s">
        <v>341</v>
      </c>
      <c r="D374" s="4" t="s">
        <v>102</v>
      </c>
      <c r="E374" s="34">
        <v>19413</v>
      </c>
      <c r="F374" s="17">
        <f t="shared" si="76"/>
        <v>23295.599999999999</v>
      </c>
      <c r="G374" s="28"/>
      <c r="H374" s="22"/>
    </row>
    <row r="375" spans="2:8" x14ac:dyDescent="0.25">
      <c r="B375" s="5">
        <f t="shared" si="77"/>
        <v>325</v>
      </c>
      <c r="C375" s="33" t="s">
        <v>342</v>
      </c>
      <c r="D375" s="4" t="s">
        <v>102</v>
      </c>
      <c r="E375" s="34">
        <v>16719</v>
      </c>
      <c r="F375" s="17">
        <f t="shared" si="76"/>
        <v>20062.8</v>
      </c>
      <c r="G375" s="28"/>
      <c r="H375" s="22"/>
    </row>
    <row r="376" spans="2:8" x14ac:dyDescent="0.25">
      <c r="B376" s="5">
        <f t="shared" si="77"/>
        <v>326</v>
      </c>
      <c r="C376" s="33" t="s">
        <v>343</v>
      </c>
      <c r="D376" s="4" t="s">
        <v>102</v>
      </c>
      <c r="E376" s="34">
        <v>10680</v>
      </c>
      <c r="F376" s="17">
        <f t="shared" si="76"/>
        <v>12816</v>
      </c>
      <c r="G376" s="28"/>
      <c r="H376" s="22"/>
    </row>
    <row r="377" spans="2:8" x14ac:dyDescent="0.25">
      <c r="B377" s="5">
        <f t="shared" si="77"/>
        <v>327</v>
      </c>
      <c r="C377" s="33" t="s">
        <v>344</v>
      </c>
      <c r="D377" s="4" t="s">
        <v>102</v>
      </c>
      <c r="E377" s="34">
        <v>7836</v>
      </c>
      <c r="F377" s="17">
        <f t="shared" si="76"/>
        <v>9403.1999999999989</v>
      </c>
      <c r="G377" s="28"/>
      <c r="H377" s="22"/>
    </row>
    <row r="378" spans="2:8" x14ac:dyDescent="0.25">
      <c r="B378" s="5">
        <f t="shared" si="77"/>
        <v>328</v>
      </c>
      <c r="C378" s="33" t="s">
        <v>345</v>
      </c>
      <c r="D378" s="4" t="s">
        <v>102</v>
      </c>
      <c r="E378" s="34">
        <v>3817</v>
      </c>
      <c r="F378" s="17">
        <f t="shared" si="76"/>
        <v>4580.3999999999996</v>
      </c>
      <c r="G378" s="28"/>
      <c r="H378" s="22"/>
    </row>
    <row r="379" spans="2:8" x14ac:dyDescent="0.25">
      <c r="B379" s="29"/>
      <c r="C379" s="30" t="s">
        <v>323</v>
      </c>
      <c r="D379" s="29"/>
      <c r="E379" s="32"/>
      <c r="F379" s="32"/>
      <c r="G379" s="28"/>
      <c r="H379" s="22"/>
    </row>
    <row r="380" spans="2:8" x14ac:dyDescent="0.25">
      <c r="B380" s="5">
        <f>B378+1</f>
        <v>329</v>
      </c>
      <c r="C380" s="1" t="s">
        <v>256</v>
      </c>
      <c r="D380" s="4" t="s">
        <v>102</v>
      </c>
      <c r="E380" s="6">
        <v>16880</v>
      </c>
      <c r="F380" s="17">
        <f t="shared" ref="F380:F387" si="78">E380*1.2</f>
        <v>20256</v>
      </c>
      <c r="G380" s="28"/>
      <c r="H380" s="22"/>
    </row>
    <row r="381" spans="2:8" x14ac:dyDescent="0.25">
      <c r="B381" s="5">
        <f t="shared" ref="B381:B387" si="79">B380+1</f>
        <v>330</v>
      </c>
      <c r="C381" s="1" t="s">
        <v>257</v>
      </c>
      <c r="D381" s="4" t="s">
        <v>102</v>
      </c>
      <c r="E381" s="6">
        <v>11026</v>
      </c>
      <c r="F381" s="17">
        <f t="shared" si="78"/>
        <v>13231.199999999999</v>
      </c>
      <c r="G381" s="28"/>
      <c r="H381" s="22"/>
    </row>
    <row r="382" spans="2:8" x14ac:dyDescent="0.25">
      <c r="B382" s="5">
        <f t="shared" si="79"/>
        <v>331</v>
      </c>
      <c r="C382" s="1" t="s">
        <v>258</v>
      </c>
      <c r="D382" s="4" t="s">
        <v>102</v>
      </c>
      <c r="E382" s="6">
        <v>9729</v>
      </c>
      <c r="F382" s="17">
        <f t="shared" si="78"/>
        <v>11674.8</v>
      </c>
      <c r="G382" s="28"/>
      <c r="H382" s="22"/>
    </row>
    <row r="383" spans="2:8" x14ac:dyDescent="0.25">
      <c r="B383" s="5">
        <f t="shared" si="79"/>
        <v>332</v>
      </c>
      <c r="C383" s="1" t="s">
        <v>259</v>
      </c>
      <c r="D383" s="4" t="s">
        <v>102</v>
      </c>
      <c r="E383" s="6">
        <v>7004</v>
      </c>
      <c r="F383" s="17">
        <f t="shared" si="78"/>
        <v>8404.7999999999993</v>
      </c>
      <c r="G383" s="28"/>
      <c r="H383" s="22"/>
    </row>
    <row r="384" spans="2:8" x14ac:dyDescent="0.25">
      <c r="B384" s="5">
        <f t="shared" si="79"/>
        <v>333</v>
      </c>
      <c r="C384" s="1" t="s">
        <v>260</v>
      </c>
      <c r="D384" s="4" t="s">
        <v>102</v>
      </c>
      <c r="E384" s="6">
        <v>4913</v>
      </c>
      <c r="F384" s="17">
        <f t="shared" si="78"/>
        <v>5895.5999999999995</v>
      </c>
      <c r="G384" s="28"/>
      <c r="H384" s="22"/>
    </row>
    <row r="385" spans="2:8" x14ac:dyDescent="0.25">
      <c r="B385" s="5">
        <f t="shared" si="79"/>
        <v>334</v>
      </c>
      <c r="C385" s="1" t="s">
        <v>261</v>
      </c>
      <c r="D385" s="4" t="s">
        <v>102</v>
      </c>
      <c r="E385" s="6">
        <v>3470</v>
      </c>
      <c r="F385" s="17">
        <f t="shared" si="78"/>
        <v>4164</v>
      </c>
      <c r="G385" s="28"/>
      <c r="H385" s="22"/>
    </row>
    <row r="386" spans="2:8" x14ac:dyDescent="0.25">
      <c r="B386" s="5">
        <f t="shared" si="79"/>
        <v>335</v>
      </c>
      <c r="C386" s="1" t="s">
        <v>262</v>
      </c>
      <c r="D386" s="4" t="s">
        <v>102</v>
      </c>
      <c r="E386" s="6">
        <v>2841</v>
      </c>
      <c r="F386" s="17">
        <f t="shared" si="78"/>
        <v>3409.2</v>
      </c>
      <c r="G386" s="28"/>
      <c r="H386" s="22"/>
    </row>
    <row r="387" spans="2:8" x14ac:dyDescent="0.25">
      <c r="B387" s="5">
        <f t="shared" si="79"/>
        <v>336</v>
      </c>
      <c r="C387" s="1" t="s">
        <v>263</v>
      </c>
      <c r="D387" s="4" t="s">
        <v>102</v>
      </c>
      <c r="E387" s="6">
        <v>2479</v>
      </c>
      <c r="F387" s="17">
        <f t="shared" si="78"/>
        <v>2974.7999999999997</v>
      </c>
      <c r="G387" s="28"/>
      <c r="H387" s="22"/>
    </row>
    <row r="388" spans="2:8" x14ac:dyDescent="0.25">
      <c r="B388" s="29"/>
      <c r="C388" s="30" t="s">
        <v>414</v>
      </c>
      <c r="D388" s="29"/>
      <c r="E388" s="32"/>
      <c r="F388" s="32"/>
      <c r="G388" s="28"/>
      <c r="H388" s="22"/>
    </row>
    <row r="389" spans="2:8" x14ac:dyDescent="0.25">
      <c r="B389" s="5">
        <f>B387+1</f>
        <v>337</v>
      </c>
      <c r="C389" s="13" t="s">
        <v>375</v>
      </c>
      <c r="D389" s="4" t="s">
        <v>102</v>
      </c>
      <c r="E389" s="31">
        <v>33706</v>
      </c>
      <c r="F389" s="17">
        <f>E389*1.2</f>
        <v>40447.199999999997</v>
      </c>
      <c r="G389" s="28"/>
      <c r="H389" s="22"/>
    </row>
    <row r="390" spans="2:8" x14ac:dyDescent="0.25">
      <c r="B390" s="5">
        <f t="shared" ref="B390" si="80">B389+1</f>
        <v>338</v>
      </c>
      <c r="C390" s="13" t="s">
        <v>374</v>
      </c>
      <c r="D390" s="4" t="s">
        <v>102</v>
      </c>
      <c r="E390" s="31">
        <v>26117</v>
      </c>
      <c r="F390" s="17">
        <f>E390*1.2</f>
        <v>31340.399999999998</v>
      </c>
      <c r="G390" s="28"/>
      <c r="H390" s="22"/>
    </row>
    <row r="391" spans="2:8" x14ac:dyDescent="0.25">
      <c r="C391" s="30" t="s">
        <v>45</v>
      </c>
      <c r="E391" s="32"/>
      <c r="F391" s="28"/>
      <c r="G391" s="28"/>
      <c r="H391" s="22"/>
    </row>
    <row r="392" spans="2:8" x14ac:dyDescent="0.25">
      <c r="B392" s="5">
        <f>B390+1</f>
        <v>339</v>
      </c>
      <c r="C392" s="1" t="s">
        <v>189</v>
      </c>
      <c r="D392" s="4" t="s">
        <v>102</v>
      </c>
      <c r="E392" s="6">
        <v>15136</v>
      </c>
      <c r="F392" s="8">
        <f t="shared" ref="F392" si="81">E392*1.2</f>
        <v>18163.2</v>
      </c>
      <c r="G392" s="28"/>
      <c r="H392" s="22"/>
    </row>
    <row r="393" spans="2:8" x14ac:dyDescent="0.25">
      <c r="B393" s="36">
        <f t="shared" ref="B393:B406" si="82">B392+1</f>
        <v>340</v>
      </c>
      <c r="C393" s="1" t="s">
        <v>35</v>
      </c>
      <c r="D393" s="4" t="s">
        <v>102</v>
      </c>
      <c r="E393" s="6">
        <v>38224</v>
      </c>
      <c r="F393" s="8">
        <f t="shared" ref="F393:F402" si="83">E393*1.2</f>
        <v>45868.799999999996</v>
      </c>
      <c r="G393" s="28"/>
      <c r="H393" s="22"/>
    </row>
    <row r="394" spans="2:8" x14ac:dyDescent="0.25">
      <c r="B394" s="36">
        <f t="shared" si="82"/>
        <v>341</v>
      </c>
      <c r="C394" s="16" t="s">
        <v>435</v>
      </c>
      <c r="D394" s="4" t="s">
        <v>102</v>
      </c>
      <c r="E394" s="6">
        <v>11745</v>
      </c>
      <c r="F394" s="8">
        <f t="shared" si="83"/>
        <v>14094</v>
      </c>
      <c r="G394" s="28"/>
      <c r="H394" s="22"/>
    </row>
    <row r="395" spans="2:8" x14ac:dyDescent="0.25">
      <c r="B395" s="36">
        <f t="shared" si="82"/>
        <v>342</v>
      </c>
      <c r="C395" s="16" t="s">
        <v>436</v>
      </c>
      <c r="D395" s="4" t="s">
        <v>102</v>
      </c>
      <c r="E395" s="6">
        <v>10796</v>
      </c>
      <c r="F395" s="8">
        <f t="shared" si="83"/>
        <v>12955.199999999999</v>
      </c>
      <c r="G395" s="28"/>
      <c r="H395" s="22"/>
    </row>
    <row r="396" spans="2:8" x14ac:dyDescent="0.25">
      <c r="B396" s="36">
        <f t="shared" si="82"/>
        <v>343</v>
      </c>
      <c r="C396" s="16" t="s">
        <v>437</v>
      </c>
      <c r="D396" s="4" t="s">
        <v>102</v>
      </c>
      <c r="E396" s="6">
        <v>9444</v>
      </c>
      <c r="F396" s="8">
        <f t="shared" si="83"/>
        <v>11332.8</v>
      </c>
      <c r="G396" s="28"/>
      <c r="H396" s="22"/>
    </row>
    <row r="397" spans="2:8" x14ac:dyDescent="0.25">
      <c r="B397" s="36">
        <f t="shared" si="82"/>
        <v>344</v>
      </c>
      <c r="C397" s="16" t="s">
        <v>438</v>
      </c>
      <c r="D397" s="4" t="s">
        <v>102</v>
      </c>
      <c r="E397" s="6">
        <v>8475</v>
      </c>
      <c r="F397" s="8">
        <f t="shared" si="83"/>
        <v>10170</v>
      </c>
      <c r="G397" s="28"/>
      <c r="H397" s="22"/>
    </row>
    <row r="398" spans="2:8" x14ac:dyDescent="0.25">
      <c r="B398" s="36">
        <f t="shared" si="82"/>
        <v>345</v>
      </c>
      <c r="C398" s="1" t="s">
        <v>36</v>
      </c>
      <c r="D398" s="4" t="s">
        <v>102</v>
      </c>
      <c r="E398" s="6">
        <v>8021</v>
      </c>
      <c r="F398" s="8">
        <f t="shared" si="83"/>
        <v>9625.1999999999989</v>
      </c>
      <c r="G398" s="28"/>
      <c r="H398" s="22"/>
    </row>
    <row r="399" spans="2:8" x14ac:dyDescent="0.25">
      <c r="B399" s="36">
        <f t="shared" si="82"/>
        <v>346</v>
      </c>
      <c r="C399" s="18" t="s">
        <v>290</v>
      </c>
      <c r="D399" s="4" t="s">
        <v>102</v>
      </c>
      <c r="E399" s="6"/>
      <c r="F399" s="17">
        <f t="shared" si="83"/>
        <v>0</v>
      </c>
      <c r="G399" s="28"/>
      <c r="H399" s="22"/>
    </row>
    <row r="400" spans="2:8" x14ac:dyDescent="0.25">
      <c r="B400" s="36">
        <f t="shared" si="82"/>
        <v>347</v>
      </c>
      <c r="C400" s="1" t="s">
        <v>37</v>
      </c>
      <c r="D400" s="4" t="s">
        <v>102</v>
      </c>
      <c r="E400" s="6">
        <v>7672</v>
      </c>
      <c r="F400" s="8">
        <f t="shared" si="83"/>
        <v>9206.4</v>
      </c>
      <c r="G400" s="28"/>
      <c r="H400" s="22"/>
    </row>
    <row r="401" spans="2:8" x14ac:dyDescent="0.25">
      <c r="B401" s="36">
        <f t="shared" si="82"/>
        <v>348</v>
      </c>
      <c r="C401" s="1" t="s">
        <v>38</v>
      </c>
      <c r="D401" s="4" t="s">
        <v>102</v>
      </c>
      <c r="E401" s="6">
        <v>6976</v>
      </c>
      <c r="F401" s="8">
        <f t="shared" si="83"/>
        <v>8371.1999999999989</v>
      </c>
      <c r="G401" s="28"/>
      <c r="H401" s="22"/>
    </row>
    <row r="402" spans="2:8" x14ac:dyDescent="0.25">
      <c r="B402" s="36">
        <f t="shared" si="82"/>
        <v>349</v>
      </c>
      <c r="C402" s="1" t="s">
        <v>88</v>
      </c>
      <c r="D402" s="4" t="s">
        <v>102</v>
      </c>
      <c r="E402" s="6">
        <v>6819</v>
      </c>
      <c r="F402" s="8">
        <f t="shared" si="83"/>
        <v>8182.7999999999993</v>
      </c>
      <c r="G402" s="28"/>
      <c r="H402" s="22"/>
    </row>
    <row r="403" spans="2:8" x14ac:dyDescent="0.25">
      <c r="B403" s="36">
        <f t="shared" si="82"/>
        <v>350</v>
      </c>
      <c r="C403" s="1" t="s">
        <v>190</v>
      </c>
      <c r="D403" s="4" t="s">
        <v>102</v>
      </c>
      <c r="E403" s="6">
        <v>6685</v>
      </c>
      <c r="F403" s="8">
        <f t="shared" ref="F403:F405" si="84">E403*1.2</f>
        <v>8022</v>
      </c>
      <c r="G403" s="28"/>
      <c r="H403" s="22"/>
    </row>
    <row r="404" spans="2:8" x14ac:dyDescent="0.25">
      <c r="B404" s="36">
        <f t="shared" si="82"/>
        <v>351</v>
      </c>
      <c r="C404" s="1" t="s">
        <v>461</v>
      </c>
      <c r="D404" s="4" t="s">
        <v>102</v>
      </c>
      <c r="E404" s="6">
        <v>6685</v>
      </c>
      <c r="F404" s="19">
        <f t="shared" ref="F404" si="85">E404*1.2</f>
        <v>8022</v>
      </c>
      <c r="G404" s="28"/>
      <c r="H404" s="22"/>
    </row>
    <row r="405" spans="2:8" x14ac:dyDescent="0.25">
      <c r="B405" s="36">
        <f t="shared" si="82"/>
        <v>352</v>
      </c>
      <c r="C405" s="1" t="s">
        <v>191</v>
      </c>
      <c r="D405" s="4" t="s">
        <v>102</v>
      </c>
      <c r="E405" s="6">
        <v>6611</v>
      </c>
      <c r="F405" s="8">
        <f t="shared" si="84"/>
        <v>7933.2</v>
      </c>
      <c r="G405" s="28"/>
      <c r="H405" s="22"/>
    </row>
    <row r="406" spans="2:8" x14ac:dyDescent="0.25">
      <c r="B406" s="5">
        <f t="shared" si="82"/>
        <v>353</v>
      </c>
      <c r="C406" s="1" t="s">
        <v>289</v>
      </c>
      <c r="D406" s="4" t="s">
        <v>102</v>
      </c>
      <c r="E406" s="6">
        <v>6611</v>
      </c>
      <c r="F406" s="17">
        <f t="shared" ref="F406" si="86">E406*1.2</f>
        <v>7933.2</v>
      </c>
      <c r="G406" s="28"/>
      <c r="H406" s="22"/>
    </row>
    <row r="407" spans="2:8" x14ac:dyDescent="0.25">
      <c r="B407" s="42" t="s">
        <v>502</v>
      </c>
      <c r="C407" s="42"/>
      <c r="D407" s="42"/>
      <c r="E407" s="42"/>
      <c r="F407" s="42"/>
      <c r="G407" s="28"/>
      <c r="H407" s="22"/>
    </row>
    <row r="408" spans="2:8" x14ac:dyDescent="0.25">
      <c r="B408" s="5">
        <f>B406+1</f>
        <v>354</v>
      </c>
      <c r="C408" s="16" t="s">
        <v>503</v>
      </c>
      <c r="D408" s="4" t="s">
        <v>102</v>
      </c>
      <c r="E408" s="6">
        <v>7851</v>
      </c>
      <c r="F408" s="8">
        <f t="shared" ref="F408:F417" si="87">E408*1.2</f>
        <v>9421.1999999999989</v>
      </c>
      <c r="G408" s="28"/>
      <c r="H408" s="22"/>
    </row>
    <row r="409" spans="2:8" x14ac:dyDescent="0.25">
      <c r="B409" s="5">
        <f>B408+1</f>
        <v>355</v>
      </c>
      <c r="C409" s="16" t="s">
        <v>504</v>
      </c>
      <c r="D409" s="4" t="s">
        <v>102</v>
      </c>
      <c r="E409" s="6">
        <v>7210</v>
      </c>
      <c r="F409" s="8">
        <f t="shared" si="87"/>
        <v>8652</v>
      </c>
      <c r="G409" s="28"/>
      <c r="H409" s="22"/>
    </row>
    <row r="410" spans="2:8" x14ac:dyDescent="0.25">
      <c r="B410" s="5">
        <f t="shared" ref="B410:B417" si="88">B409+1</f>
        <v>356</v>
      </c>
      <c r="C410" s="16" t="s">
        <v>505</v>
      </c>
      <c r="D410" s="4" t="s">
        <v>102</v>
      </c>
      <c r="E410" s="6">
        <v>7056</v>
      </c>
      <c r="F410" s="8">
        <f t="shared" si="87"/>
        <v>8467.1999999999989</v>
      </c>
      <c r="G410" s="28"/>
      <c r="H410" s="22"/>
    </row>
    <row r="411" spans="2:8" x14ac:dyDescent="0.25">
      <c r="B411" s="5">
        <f t="shared" si="88"/>
        <v>357</v>
      </c>
      <c r="C411" s="16" t="s">
        <v>506</v>
      </c>
      <c r="D411" s="4" t="s">
        <v>102</v>
      </c>
      <c r="E411" s="6">
        <v>5931</v>
      </c>
      <c r="F411" s="8">
        <f t="shared" si="87"/>
        <v>7117.2</v>
      </c>
      <c r="G411" s="28"/>
      <c r="H411" s="22"/>
    </row>
    <row r="412" spans="2:8" x14ac:dyDescent="0.25">
      <c r="B412" s="5">
        <f t="shared" si="88"/>
        <v>358</v>
      </c>
      <c r="C412" s="1" t="s">
        <v>507</v>
      </c>
      <c r="D412" s="4" t="s">
        <v>102</v>
      </c>
      <c r="E412" s="6">
        <v>5609</v>
      </c>
      <c r="F412" s="8">
        <f t="shared" si="87"/>
        <v>6730.8</v>
      </c>
      <c r="G412" s="28"/>
      <c r="H412" s="22"/>
    </row>
    <row r="413" spans="2:8" x14ac:dyDescent="0.25">
      <c r="B413" s="5">
        <f t="shared" si="88"/>
        <v>359</v>
      </c>
      <c r="C413" s="1" t="s">
        <v>508</v>
      </c>
      <c r="D413" s="4" t="s">
        <v>102</v>
      </c>
      <c r="E413" s="6">
        <v>4835</v>
      </c>
      <c r="F413" s="8">
        <f t="shared" si="87"/>
        <v>5802</v>
      </c>
      <c r="G413" s="28"/>
      <c r="H413" s="22"/>
    </row>
    <row r="414" spans="2:8" x14ac:dyDescent="0.25">
      <c r="B414" s="5">
        <f t="shared" si="88"/>
        <v>360</v>
      </c>
      <c r="C414" s="1" t="s">
        <v>509</v>
      </c>
      <c r="D414" s="4" t="s">
        <v>102</v>
      </c>
      <c r="E414" s="6">
        <v>4329</v>
      </c>
      <c r="F414" s="8">
        <f t="shared" si="87"/>
        <v>5194.8</v>
      </c>
      <c r="G414" s="28"/>
      <c r="H414" s="22"/>
    </row>
    <row r="415" spans="2:8" x14ac:dyDescent="0.25">
      <c r="B415" s="5">
        <f t="shared" si="88"/>
        <v>361</v>
      </c>
      <c r="C415" s="1" t="s">
        <v>510</v>
      </c>
      <c r="D415" s="4" t="s">
        <v>102</v>
      </c>
      <c r="E415" s="6">
        <v>4056</v>
      </c>
      <c r="F415" s="8">
        <f t="shared" si="87"/>
        <v>4867.2</v>
      </c>
      <c r="G415" s="28"/>
      <c r="H415" s="22"/>
    </row>
    <row r="416" spans="2:8" x14ac:dyDescent="0.25">
      <c r="B416" s="5">
        <f t="shared" si="88"/>
        <v>362</v>
      </c>
      <c r="C416" s="1" t="s">
        <v>517</v>
      </c>
      <c r="D416" s="4" t="s">
        <v>102</v>
      </c>
      <c r="E416" s="6">
        <v>3533</v>
      </c>
      <c r="F416" s="8">
        <f t="shared" si="87"/>
        <v>4239.5999999999995</v>
      </c>
      <c r="G416" s="28"/>
      <c r="H416" s="22"/>
    </row>
    <row r="417" spans="2:8" x14ac:dyDescent="0.25">
      <c r="B417" s="5">
        <f t="shared" si="88"/>
        <v>363</v>
      </c>
      <c r="C417" s="1" t="s">
        <v>518</v>
      </c>
      <c r="D417" s="4" t="s">
        <v>102</v>
      </c>
      <c r="E417" s="6">
        <v>3255</v>
      </c>
      <c r="F417" s="8">
        <f t="shared" si="87"/>
        <v>3906</v>
      </c>
      <c r="G417" s="28"/>
      <c r="H417" s="22"/>
    </row>
    <row r="418" spans="2:8" x14ac:dyDescent="0.25">
      <c r="C418" s="30" t="s">
        <v>51</v>
      </c>
      <c r="E418" s="32"/>
      <c r="F418" s="28"/>
      <c r="G418" s="28"/>
      <c r="H418" s="22"/>
    </row>
    <row r="419" spans="2:8" x14ac:dyDescent="0.25">
      <c r="B419" s="5">
        <f>B417+1</f>
        <v>364</v>
      </c>
      <c r="C419" s="1" t="s">
        <v>31</v>
      </c>
      <c r="D419" s="4" t="s">
        <v>102</v>
      </c>
      <c r="E419" s="6">
        <v>68131</v>
      </c>
      <c r="F419" s="8">
        <f t="shared" ref="F419:F422" si="89">E419*1.2</f>
        <v>81757.2</v>
      </c>
      <c r="G419" s="28"/>
      <c r="H419" s="22"/>
    </row>
    <row r="420" spans="2:8" x14ac:dyDescent="0.25">
      <c r="B420" s="5">
        <f t="shared" ref="B420:B422" si="90">B419+1</f>
        <v>365</v>
      </c>
      <c r="C420" s="1" t="s">
        <v>33</v>
      </c>
      <c r="D420" s="4" t="s">
        <v>102</v>
      </c>
      <c r="E420" s="6">
        <v>47577</v>
      </c>
      <c r="F420" s="8">
        <f t="shared" si="89"/>
        <v>57092.4</v>
      </c>
      <c r="G420" s="28"/>
      <c r="H420" s="22"/>
    </row>
    <row r="421" spans="2:8" x14ac:dyDescent="0.25">
      <c r="B421" s="5">
        <f t="shared" si="90"/>
        <v>366</v>
      </c>
      <c r="C421" s="1" t="s">
        <v>32</v>
      </c>
      <c r="D421" s="4" t="s">
        <v>102</v>
      </c>
      <c r="E421" s="6">
        <v>60058</v>
      </c>
      <c r="F421" s="8">
        <f t="shared" si="89"/>
        <v>72069.599999999991</v>
      </c>
      <c r="G421" s="28"/>
      <c r="H421" s="22"/>
    </row>
    <row r="422" spans="2:8" x14ac:dyDescent="0.25">
      <c r="B422" s="5">
        <f t="shared" si="90"/>
        <v>367</v>
      </c>
      <c r="C422" s="1" t="s">
        <v>34</v>
      </c>
      <c r="D422" s="4" t="s">
        <v>102</v>
      </c>
      <c r="E422" s="6">
        <v>43850</v>
      </c>
      <c r="F422" s="8">
        <f t="shared" si="89"/>
        <v>52620</v>
      </c>
      <c r="G422" s="28"/>
      <c r="H422" s="22"/>
    </row>
    <row r="423" spans="2:8" x14ac:dyDescent="0.25">
      <c r="C423" s="30" t="s">
        <v>324</v>
      </c>
      <c r="E423" s="32"/>
      <c r="F423" s="28"/>
      <c r="G423" s="28"/>
      <c r="H423" s="22"/>
    </row>
    <row r="424" spans="2:8" x14ac:dyDescent="0.25">
      <c r="B424" s="5">
        <f>B422+1</f>
        <v>368</v>
      </c>
      <c r="C424" s="1" t="s">
        <v>87</v>
      </c>
      <c r="D424" s="4" t="s">
        <v>102</v>
      </c>
      <c r="E424" s="6">
        <v>67517</v>
      </c>
      <c r="F424" s="8">
        <f t="shared" ref="F424" si="91">E424*1.2</f>
        <v>81020.399999999994</v>
      </c>
      <c r="G424" s="28"/>
      <c r="H424" s="22"/>
    </row>
    <row r="425" spans="2:8" x14ac:dyDescent="0.25">
      <c r="C425" s="30" t="s">
        <v>46</v>
      </c>
      <c r="E425" s="32"/>
      <c r="F425" s="28"/>
      <c r="G425" s="28"/>
      <c r="H425" s="22"/>
    </row>
    <row r="426" spans="2:8" x14ac:dyDescent="0.25">
      <c r="B426" s="5">
        <f>B424+1</f>
        <v>369</v>
      </c>
      <c r="C426" s="1" t="s">
        <v>22</v>
      </c>
      <c r="D426" s="4" t="s">
        <v>102</v>
      </c>
      <c r="E426" s="6">
        <v>11282</v>
      </c>
      <c r="F426" s="8">
        <f t="shared" ref="F426" si="92">E426*1.2</f>
        <v>13538.4</v>
      </c>
      <c r="G426" s="28"/>
      <c r="H426" s="22"/>
    </row>
    <row r="427" spans="2:8" x14ac:dyDescent="0.25">
      <c r="B427" s="5">
        <f t="shared" ref="B427:B428" si="93">B426+1</f>
        <v>370</v>
      </c>
      <c r="C427" s="1" t="s">
        <v>24</v>
      </c>
      <c r="D427" s="4" t="s">
        <v>102</v>
      </c>
      <c r="E427" s="6">
        <v>4107</v>
      </c>
      <c r="F427" s="8">
        <f>E427*1.2</f>
        <v>4928.3999999999996</v>
      </c>
      <c r="G427" s="28"/>
      <c r="H427" s="22"/>
    </row>
    <row r="428" spans="2:8" x14ac:dyDescent="0.25">
      <c r="B428" s="5">
        <f t="shared" si="93"/>
        <v>371</v>
      </c>
      <c r="C428" s="1" t="s">
        <v>23</v>
      </c>
      <c r="D428" s="4" t="s">
        <v>102</v>
      </c>
      <c r="E428" s="6">
        <v>2391</v>
      </c>
      <c r="F428" s="8">
        <f>E428*1.2</f>
        <v>2869.2</v>
      </c>
      <c r="G428" s="28"/>
      <c r="H428" s="22"/>
    </row>
    <row r="429" spans="2:8" x14ac:dyDescent="0.25">
      <c r="C429" s="15" t="s">
        <v>44</v>
      </c>
      <c r="D429" s="37"/>
      <c r="E429" s="38"/>
      <c r="F429" s="28"/>
      <c r="G429" s="28"/>
      <c r="H429" s="22"/>
    </row>
    <row r="430" spans="2:8" x14ac:dyDescent="0.25">
      <c r="B430" s="5">
        <f>B428+1</f>
        <v>372</v>
      </c>
      <c r="C430" s="1" t="s">
        <v>188</v>
      </c>
      <c r="D430" s="4" t="s">
        <v>102</v>
      </c>
      <c r="E430" s="6">
        <v>3876</v>
      </c>
      <c r="F430" s="8">
        <f t="shared" ref="F430" si="94">E430*1.2</f>
        <v>4651.2</v>
      </c>
      <c r="G430" s="28"/>
      <c r="H430" s="22"/>
    </row>
    <row r="431" spans="2:8" x14ac:dyDescent="0.25">
      <c r="B431" s="5">
        <f t="shared" ref="B431:B442" si="95">B430+1</f>
        <v>373</v>
      </c>
      <c r="C431" s="1" t="s">
        <v>25</v>
      </c>
      <c r="D431" s="4" t="s">
        <v>102</v>
      </c>
      <c r="E431" s="6">
        <v>1694</v>
      </c>
      <c r="F431" s="8">
        <f t="shared" ref="F431:F442" si="96">E431*1.2</f>
        <v>2032.8</v>
      </c>
      <c r="G431" s="28"/>
      <c r="H431" s="22"/>
    </row>
    <row r="432" spans="2:8" x14ac:dyDescent="0.25">
      <c r="B432" s="5">
        <f t="shared" si="95"/>
        <v>374</v>
      </c>
      <c r="C432" s="1" t="s">
        <v>26</v>
      </c>
      <c r="D432" s="4" t="s">
        <v>102</v>
      </c>
      <c r="E432" s="6">
        <v>1535</v>
      </c>
      <c r="F432" s="8">
        <f t="shared" si="96"/>
        <v>1842</v>
      </c>
      <c r="G432" s="28"/>
      <c r="H432" s="22"/>
    </row>
    <row r="433" spans="2:8" x14ac:dyDescent="0.25">
      <c r="B433" s="5">
        <f t="shared" si="95"/>
        <v>375</v>
      </c>
      <c r="C433" s="1" t="s">
        <v>85</v>
      </c>
      <c r="D433" s="4" t="s">
        <v>102</v>
      </c>
      <c r="E433" s="6">
        <v>1535</v>
      </c>
      <c r="F433" s="8">
        <f t="shared" si="96"/>
        <v>1842</v>
      </c>
      <c r="G433" s="28"/>
      <c r="H433" s="22"/>
    </row>
    <row r="434" spans="2:8" x14ac:dyDescent="0.25">
      <c r="B434" s="5">
        <f t="shared" si="95"/>
        <v>376</v>
      </c>
      <c r="C434" s="1" t="s">
        <v>27</v>
      </c>
      <c r="D434" s="4" t="s">
        <v>102</v>
      </c>
      <c r="E434" s="6">
        <v>1426</v>
      </c>
      <c r="F434" s="8">
        <f t="shared" si="96"/>
        <v>1711.2</v>
      </c>
      <c r="G434" s="28"/>
      <c r="H434" s="22"/>
    </row>
    <row r="435" spans="2:8" x14ac:dyDescent="0.25">
      <c r="B435" s="5">
        <f t="shared" si="95"/>
        <v>377</v>
      </c>
      <c r="C435" s="1" t="s">
        <v>28</v>
      </c>
      <c r="D435" s="4" t="s">
        <v>102</v>
      </c>
      <c r="E435" s="6">
        <v>1259</v>
      </c>
      <c r="F435" s="8">
        <f t="shared" si="96"/>
        <v>1510.8</v>
      </c>
      <c r="G435" s="28"/>
      <c r="H435" s="22"/>
    </row>
    <row r="436" spans="2:8" x14ac:dyDescent="0.25">
      <c r="B436" s="5">
        <f t="shared" si="95"/>
        <v>378</v>
      </c>
      <c r="C436" s="1" t="s">
        <v>288</v>
      </c>
      <c r="D436" s="4" t="s">
        <v>102</v>
      </c>
      <c r="E436" s="6">
        <v>1259</v>
      </c>
      <c r="F436" s="17">
        <f t="shared" si="96"/>
        <v>1510.8</v>
      </c>
      <c r="G436" s="28"/>
      <c r="H436" s="22"/>
    </row>
    <row r="437" spans="2:8" x14ac:dyDescent="0.25">
      <c r="B437" s="5">
        <f t="shared" si="95"/>
        <v>379</v>
      </c>
      <c r="C437" s="1" t="s">
        <v>29</v>
      </c>
      <c r="D437" s="4" t="s">
        <v>102</v>
      </c>
      <c r="E437" s="6">
        <v>1070</v>
      </c>
      <c r="F437" s="8">
        <f t="shared" si="96"/>
        <v>1284</v>
      </c>
      <c r="G437" s="28"/>
      <c r="H437" s="22"/>
    </row>
    <row r="438" spans="2:8" x14ac:dyDescent="0.25">
      <c r="B438" s="5">
        <f t="shared" si="95"/>
        <v>380</v>
      </c>
      <c r="C438" s="1" t="s">
        <v>30</v>
      </c>
      <c r="D438" s="4" t="s">
        <v>102</v>
      </c>
      <c r="E438" s="6">
        <v>1070</v>
      </c>
      <c r="F438" s="8">
        <f t="shared" si="96"/>
        <v>1284</v>
      </c>
      <c r="G438" s="28"/>
      <c r="H438" s="22"/>
    </row>
    <row r="439" spans="2:8" x14ac:dyDescent="0.25">
      <c r="B439" s="5">
        <f t="shared" si="95"/>
        <v>381</v>
      </c>
      <c r="C439" s="1" t="s">
        <v>86</v>
      </c>
      <c r="D439" s="4" t="s">
        <v>102</v>
      </c>
      <c r="E439" s="6">
        <v>1070</v>
      </c>
      <c r="F439" s="8">
        <f t="shared" si="96"/>
        <v>1284</v>
      </c>
      <c r="G439" s="28"/>
      <c r="H439" s="22"/>
    </row>
    <row r="440" spans="2:8" x14ac:dyDescent="0.25">
      <c r="B440" s="5">
        <f t="shared" si="95"/>
        <v>382</v>
      </c>
      <c r="C440" s="1" t="s">
        <v>186</v>
      </c>
      <c r="D440" s="4" t="s">
        <v>102</v>
      </c>
      <c r="E440" s="6">
        <v>1042</v>
      </c>
      <c r="F440" s="8">
        <f t="shared" si="96"/>
        <v>1250.3999999999999</v>
      </c>
      <c r="G440" s="28"/>
      <c r="H440" s="22"/>
    </row>
    <row r="441" spans="2:8" x14ac:dyDescent="0.25">
      <c r="B441" s="5">
        <f t="shared" si="95"/>
        <v>383</v>
      </c>
      <c r="C441" s="1" t="s">
        <v>187</v>
      </c>
      <c r="D441" s="4" t="s">
        <v>102</v>
      </c>
      <c r="E441" s="6">
        <v>858</v>
      </c>
      <c r="F441" s="8">
        <f t="shared" si="96"/>
        <v>1029.5999999999999</v>
      </c>
      <c r="G441" s="28"/>
      <c r="H441" s="22"/>
    </row>
    <row r="442" spans="2:8" x14ac:dyDescent="0.25">
      <c r="B442" s="5">
        <f t="shared" si="95"/>
        <v>384</v>
      </c>
      <c r="C442" s="1" t="s">
        <v>287</v>
      </c>
      <c r="D442" s="4" t="s">
        <v>102</v>
      </c>
      <c r="E442" s="6">
        <v>779</v>
      </c>
      <c r="F442" s="17">
        <f t="shared" si="96"/>
        <v>934.8</v>
      </c>
      <c r="G442" s="28"/>
      <c r="H442" s="22"/>
    </row>
    <row r="443" spans="2:8" x14ac:dyDescent="0.25">
      <c r="C443" s="30" t="s">
        <v>47</v>
      </c>
      <c r="E443" s="32"/>
      <c r="F443" s="28"/>
      <c r="G443" s="28"/>
      <c r="H443" s="22"/>
    </row>
    <row r="444" spans="2:8" x14ac:dyDescent="0.25">
      <c r="B444" s="5">
        <f>B442+1</f>
        <v>385</v>
      </c>
      <c r="C444" s="1" t="s">
        <v>21</v>
      </c>
      <c r="D444" s="4" t="s">
        <v>101</v>
      </c>
      <c r="E444" s="6">
        <v>78</v>
      </c>
      <c r="F444" s="8">
        <f>E444*1.2</f>
        <v>93.6</v>
      </c>
      <c r="G444" s="28"/>
      <c r="H444" s="22"/>
    </row>
    <row r="445" spans="2:8" x14ac:dyDescent="0.25">
      <c r="B445" s="5">
        <f t="shared" ref="B445" si="97">B444+1</f>
        <v>386</v>
      </c>
      <c r="C445" s="1" t="s">
        <v>84</v>
      </c>
      <c r="D445" s="4" t="s">
        <v>101</v>
      </c>
      <c r="E445" s="6">
        <v>69</v>
      </c>
      <c r="F445" s="8">
        <f>E445*1.2</f>
        <v>82.8</v>
      </c>
      <c r="G445" s="28"/>
      <c r="H445" s="22"/>
    </row>
    <row r="446" spans="2:8" x14ac:dyDescent="0.25">
      <c r="C446" s="30" t="s">
        <v>89</v>
      </c>
      <c r="E446" s="32"/>
      <c r="F446" s="28"/>
      <c r="G446" s="28"/>
      <c r="H446" s="22"/>
    </row>
    <row r="447" spans="2:8" x14ac:dyDescent="0.25">
      <c r="B447" s="5">
        <f>B445+1</f>
        <v>387</v>
      </c>
      <c r="C447" s="1" t="s">
        <v>326</v>
      </c>
      <c r="D447" s="4" t="s">
        <v>102</v>
      </c>
      <c r="E447" s="6">
        <v>6581</v>
      </c>
      <c r="F447" s="8">
        <f>E447*1.2</f>
        <v>7897.2</v>
      </c>
      <c r="G447" s="28"/>
      <c r="H447" s="22"/>
    </row>
    <row r="448" spans="2:8" x14ac:dyDescent="0.25">
      <c r="B448" s="5">
        <f t="shared" ref="B448:B458" si="98">B447+1</f>
        <v>388</v>
      </c>
      <c r="C448" s="1" t="s">
        <v>471</v>
      </c>
      <c r="D448" s="4" t="s">
        <v>102</v>
      </c>
      <c r="E448" s="6">
        <v>11708</v>
      </c>
      <c r="F448" s="8">
        <f t="shared" ref="F448" si="99">E448*1.2</f>
        <v>14049.6</v>
      </c>
      <c r="G448" s="28"/>
      <c r="H448" s="22"/>
    </row>
    <row r="449" spans="2:8" x14ac:dyDescent="0.25">
      <c r="B449" s="5">
        <f t="shared" si="98"/>
        <v>389</v>
      </c>
      <c r="C449" s="1" t="s">
        <v>103</v>
      </c>
      <c r="D449" s="4" t="s">
        <v>102</v>
      </c>
      <c r="E449" s="6">
        <v>7342</v>
      </c>
      <c r="F449" s="8">
        <f t="shared" ref="F449:F452" si="100">E449*1.2</f>
        <v>8810.4</v>
      </c>
      <c r="G449" s="28"/>
      <c r="H449" s="22"/>
    </row>
    <row r="450" spans="2:8" ht="31.5" x14ac:dyDescent="0.25">
      <c r="B450" s="5">
        <f t="shared" si="98"/>
        <v>390</v>
      </c>
      <c r="C450" s="1" t="s">
        <v>104</v>
      </c>
      <c r="D450" s="4" t="s">
        <v>102</v>
      </c>
      <c r="E450" s="6">
        <v>5875</v>
      </c>
      <c r="F450" s="8">
        <f t="shared" si="100"/>
        <v>7050</v>
      </c>
      <c r="G450" s="28"/>
      <c r="H450" s="22"/>
    </row>
    <row r="451" spans="2:8" ht="31.5" x14ac:dyDescent="0.25">
      <c r="B451" s="5">
        <f t="shared" si="98"/>
        <v>391</v>
      </c>
      <c r="C451" s="1" t="s">
        <v>105</v>
      </c>
      <c r="D451" s="4" t="s">
        <v>102</v>
      </c>
      <c r="E451" s="6">
        <v>3802</v>
      </c>
      <c r="F451" s="8">
        <f t="shared" si="100"/>
        <v>4562.3999999999996</v>
      </c>
      <c r="G451" s="28"/>
      <c r="H451" s="22"/>
    </row>
    <row r="452" spans="2:8" x14ac:dyDescent="0.25">
      <c r="B452" s="5">
        <f t="shared" si="98"/>
        <v>392</v>
      </c>
      <c r="C452" s="1" t="s">
        <v>106</v>
      </c>
      <c r="D452" s="4" t="s">
        <v>102</v>
      </c>
      <c r="E452" s="6">
        <v>3802</v>
      </c>
      <c r="F452" s="8">
        <f t="shared" si="100"/>
        <v>4562.3999999999996</v>
      </c>
      <c r="G452" s="28"/>
      <c r="H452" s="22"/>
    </row>
    <row r="453" spans="2:8" x14ac:dyDescent="0.25">
      <c r="B453" s="5">
        <f t="shared" si="98"/>
        <v>393</v>
      </c>
      <c r="C453" s="1" t="s">
        <v>280</v>
      </c>
      <c r="D453" s="4" t="s">
        <v>102</v>
      </c>
      <c r="E453" s="6">
        <v>3315</v>
      </c>
      <c r="F453" s="17">
        <f>E453*1.2</f>
        <v>3978</v>
      </c>
      <c r="G453" s="28"/>
      <c r="H453" s="22"/>
    </row>
    <row r="454" spans="2:8" x14ac:dyDescent="0.25">
      <c r="B454" s="5">
        <f t="shared" si="98"/>
        <v>394</v>
      </c>
      <c r="C454" s="1" t="s">
        <v>462</v>
      </c>
      <c r="D454" s="4" t="s">
        <v>102</v>
      </c>
      <c r="E454" s="6">
        <v>2516</v>
      </c>
      <c r="F454" s="17">
        <f t="shared" ref="F454:F459" si="101">E454*1.2</f>
        <v>3019.2</v>
      </c>
      <c r="G454" s="28"/>
      <c r="H454" s="22"/>
    </row>
    <row r="455" spans="2:8" x14ac:dyDescent="0.25">
      <c r="B455" s="5">
        <f t="shared" si="98"/>
        <v>395</v>
      </c>
      <c r="C455" s="1" t="s">
        <v>463</v>
      </c>
      <c r="D455" s="4" t="s">
        <v>102</v>
      </c>
      <c r="E455" s="6">
        <v>2884</v>
      </c>
      <c r="F455" s="17">
        <f t="shared" si="101"/>
        <v>3460.7999999999997</v>
      </c>
      <c r="G455" s="28"/>
      <c r="H455" s="22"/>
    </row>
    <row r="456" spans="2:8" x14ac:dyDescent="0.25">
      <c r="B456" s="5">
        <f t="shared" si="98"/>
        <v>396</v>
      </c>
      <c r="C456" s="1" t="s">
        <v>464</v>
      </c>
      <c r="D456" s="4" t="s">
        <v>102</v>
      </c>
      <c r="E456" s="6">
        <v>2884</v>
      </c>
      <c r="F456" s="17">
        <f t="shared" si="101"/>
        <v>3460.7999999999997</v>
      </c>
      <c r="G456" s="28"/>
      <c r="H456" s="22"/>
    </row>
    <row r="457" spans="2:8" ht="31.5" x14ac:dyDescent="0.25">
      <c r="B457" s="5">
        <f t="shared" si="98"/>
        <v>397</v>
      </c>
      <c r="C457" s="1" t="s">
        <v>465</v>
      </c>
      <c r="D457" s="4" t="s">
        <v>102</v>
      </c>
      <c r="E457" s="6">
        <v>4457</v>
      </c>
      <c r="F457" s="17">
        <f t="shared" si="101"/>
        <v>5348.4</v>
      </c>
      <c r="G457" s="28"/>
      <c r="H457" s="22"/>
    </row>
    <row r="458" spans="2:8" x14ac:dyDescent="0.25">
      <c r="B458" s="5">
        <f t="shared" si="98"/>
        <v>398</v>
      </c>
      <c r="C458" s="1" t="s">
        <v>466</v>
      </c>
      <c r="D458" s="4" t="s">
        <v>102</v>
      </c>
      <c r="E458" s="6">
        <v>5568</v>
      </c>
      <c r="F458" s="17">
        <f t="shared" si="101"/>
        <v>6681.5999999999995</v>
      </c>
      <c r="G458" s="28"/>
      <c r="H458" s="22"/>
    </row>
    <row r="459" spans="2:8" x14ac:dyDescent="0.25">
      <c r="B459" s="41"/>
      <c r="C459" s="40" t="s">
        <v>522</v>
      </c>
      <c r="D459" s="4" t="s">
        <v>102</v>
      </c>
      <c r="E459" s="38">
        <v>9006</v>
      </c>
      <c r="F459" s="32">
        <f t="shared" si="101"/>
        <v>10807.199999999999</v>
      </c>
      <c r="G459" s="28"/>
      <c r="H459" s="22"/>
    </row>
    <row r="460" spans="2:8" x14ac:dyDescent="0.25">
      <c r="B460" s="29"/>
      <c r="C460" s="30" t="s">
        <v>282</v>
      </c>
      <c r="D460" s="29"/>
      <c r="E460" s="32"/>
      <c r="F460" s="32"/>
      <c r="G460" s="28"/>
      <c r="H460" s="22"/>
    </row>
    <row r="461" spans="2:8" x14ac:dyDescent="0.25">
      <c r="B461" s="5">
        <f>B458+1</f>
        <v>399</v>
      </c>
      <c r="C461" s="1" t="s">
        <v>283</v>
      </c>
      <c r="D461" s="4" t="s">
        <v>102</v>
      </c>
      <c r="E461" s="6">
        <v>10819</v>
      </c>
      <c r="F461" s="17">
        <f t="shared" ref="F461:F464" si="102">E461*1.2</f>
        <v>12982.8</v>
      </c>
      <c r="G461" s="28"/>
      <c r="H461" s="22"/>
    </row>
    <row r="462" spans="2:8" x14ac:dyDescent="0.25">
      <c r="B462" s="5">
        <f t="shared" ref="B462:B464" si="103">B461+1</f>
        <v>400</v>
      </c>
      <c r="C462" s="1" t="s">
        <v>284</v>
      </c>
      <c r="D462" s="4" t="s">
        <v>102</v>
      </c>
      <c r="E462" s="6">
        <v>8718</v>
      </c>
      <c r="F462" s="17">
        <f t="shared" si="102"/>
        <v>10461.6</v>
      </c>
      <c r="G462" s="28"/>
      <c r="H462" s="22"/>
    </row>
    <row r="463" spans="2:8" x14ac:dyDescent="0.25">
      <c r="B463" s="5">
        <f t="shared" si="103"/>
        <v>401</v>
      </c>
      <c r="C463" s="1" t="s">
        <v>285</v>
      </c>
      <c r="D463" s="4" t="s">
        <v>102</v>
      </c>
      <c r="E463" s="6">
        <v>6401</v>
      </c>
      <c r="F463" s="17">
        <f t="shared" si="102"/>
        <v>7681.2</v>
      </c>
      <c r="G463" s="28"/>
      <c r="H463" s="22"/>
    </row>
    <row r="464" spans="2:8" x14ac:dyDescent="0.25">
      <c r="B464" s="5">
        <f t="shared" si="103"/>
        <v>402</v>
      </c>
      <c r="C464" s="1" t="s">
        <v>286</v>
      </c>
      <c r="D464" s="4" t="s">
        <v>102</v>
      </c>
      <c r="E464" s="6">
        <v>6401</v>
      </c>
      <c r="F464" s="17">
        <f t="shared" si="102"/>
        <v>7681.2</v>
      </c>
      <c r="G464" s="28"/>
      <c r="H464" s="22"/>
    </row>
    <row r="465" spans="2:8" ht="15" customHeight="1" x14ac:dyDescent="0.25">
      <c r="B465" s="5"/>
      <c r="C465" s="40" t="s">
        <v>523</v>
      </c>
      <c r="D465" s="4" t="s">
        <v>102</v>
      </c>
      <c r="E465" s="6">
        <v>9155</v>
      </c>
      <c r="F465" s="17">
        <f t="shared" ref="F465:F467" si="104">E465*1.2</f>
        <v>10986</v>
      </c>
      <c r="G465" s="28"/>
      <c r="H465" s="22"/>
    </row>
    <row r="466" spans="2:8" ht="15" customHeight="1" x14ac:dyDescent="0.25">
      <c r="B466" s="5"/>
      <c r="C466" s="40" t="s">
        <v>524</v>
      </c>
      <c r="D466" s="4" t="s">
        <v>102</v>
      </c>
      <c r="E466" s="6">
        <v>11010</v>
      </c>
      <c r="F466" s="17">
        <f t="shared" si="104"/>
        <v>13212</v>
      </c>
      <c r="G466" s="28"/>
      <c r="H466" s="22"/>
    </row>
    <row r="467" spans="2:8" x14ac:dyDescent="0.25">
      <c r="B467" s="5" t="e">
        <f>#REF!+1</f>
        <v>#REF!</v>
      </c>
      <c r="C467" s="1" t="s">
        <v>467</v>
      </c>
      <c r="D467" s="4" t="s">
        <v>102</v>
      </c>
      <c r="E467" s="6">
        <v>6743</v>
      </c>
      <c r="F467" s="17">
        <f t="shared" si="104"/>
        <v>8091.5999999999995</v>
      </c>
      <c r="G467" s="28"/>
      <c r="H467" s="22"/>
    </row>
    <row r="468" spans="2:8" x14ac:dyDescent="0.25">
      <c r="C468" s="30" t="s">
        <v>107</v>
      </c>
      <c r="E468" s="32"/>
      <c r="F468" s="28"/>
      <c r="G468" s="28"/>
      <c r="H468" s="22"/>
    </row>
    <row r="469" spans="2:8" x14ac:dyDescent="0.25">
      <c r="B469" s="5" t="e">
        <f>B467+1</f>
        <v>#REF!</v>
      </c>
      <c r="C469" s="1" t="s">
        <v>108</v>
      </c>
      <c r="D469" s="4" t="s">
        <v>102</v>
      </c>
      <c r="E469" s="6">
        <v>3216</v>
      </c>
      <c r="F469" s="8">
        <f t="shared" ref="F469:F470" si="105">E469*1.2</f>
        <v>3859.2</v>
      </c>
      <c r="G469" s="28"/>
      <c r="H469" s="22"/>
    </row>
    <row r="470" spans="2:8" x14ac:dyDescent="0.25">
      <c r="B470" s="5" t="e">
        <f t="shared" ref="B470" si="106">B469+1</f>
        <v>#REF!</v>
      </c>
      <c r="C470" s="1" t="s">
        <v>109</v>
      </c>
      <c r="D470" s="4" t="s">
        <v>102</v>
      </c>
      <c r="E470" s="6">
        <v>331</v>
      </c>
      <c r="F470" s="8">
        <f t="shared" si="105"/>
        <v>397.2</v>
      </c>
      <c r="G470" s="28"/>
      <c r="H470" s="22"/>
    </row>
    <row r="471" spans="2:8" x14ac:dyDescent="0.25">
      <c r="C471" s="30" t="s">
        <v>327</v>
      </c>
      <c r="E471" s="32"/>
      <c r="F471" s="28"/>
      <c r="G471" s="28"/>
      <c r="H471" s="22"/>
    </row>
    <row r="472" spans="2:8" ht="31.5" x14ac:dyDescent="0.25">
      <c r="B472" s="5" t="e">
        <f>B470+1</f>
        <v>#REF!</v>
      </c>
      <c r="C472" s="1" t="s">
        <v>468</v>
      </c>
      <c r="D472" s="4" t="s">
        <v>102</v>
      </c>
      <c r="E472" s="6">
        <v>1173075</v>
      </c>
      <c r="F472" s="8">
        <f t="shared" ref="F472" si="107">E472*1.2</f>
        <v>1407690</v>
      </c>
      <c r="G472" s="28"/>
      <c r="H472" s="22"/>
    </row>
    <row r="473" spans="2:8" ht="31.5" x14ac:dyDescent="0.25">
      <c r="B473" s="5" t="e">
        <f>B472+1</f>
        <v>#REF!</v>
      </c>
      <c r="C473" s="1" t="s">
        <v>472</v>
      </c>
      <c r="D473" s="4" t="s">
        <v>102</v>
      </c>
      <c r="E473" s="6">
        <v>425441</v>
      </c>
      <c r="F473" s="8">
        <f t="shared" ref="F473:F476" si="108">E473*1.2</f>
        <v>510529.19999999995</v>
      </c>
      <c r="G473" s="28"/>
      <c r="H473" s="22"/>
    </row>
    <row r="474" spans="2:8" ht="31.5" x14ac:dyDescent="0.25">
      <c r="B474" s="5" t="e">
        <f t="shared" ref="B474:B476" si="109">B473+1</f>
        <v>#REF!</v>
      </c>
      <c r="C474" s="1" t="s">
        <v>473</v>
      </c>
      <c r="D474" s="4" t="s">
        <v>102</v>
      </c>
      <c r="E474" s="6">
        <v>464796</v>
      </c>
      <c r="F474" s="8">
        <f t="shared" si="108"/>
        <v>557755.19999999995</v>
      </c>
      <c r="G474" s="28"/>
      <c r="H474" s="22"/>
    </row>
    <row r="475" spans="2:8" x14ac:dyDescent="0.25">
      <c r="B475" s="5" t="e">
        <f>B472+1</f>
        <v>#REF!</v>
      </c>
      <c r="C475" s="1" t="s">
        <v>155</v>
      </c>
      <c r="D475" s="4" t="s">
        <v>102</v>
      </c>
      <c r="E475" s="6">
        <v>551870</v>
      </c>
      <c r="F475" s="8">
        <f t="shared" si="108"/>
        <v>662244</v>
      </c>
      <c r="G475" s="28"/>
      <c r="H475" s="22"/>
    </row>
    <row r="476" spans="2:8" x14ac:dyDescent="0.25">
      <c r="B476" s="5" t="e">
        <f t="shared" si="109"/>
        <v>#REF!</v>
      </c>
      <c r="C476" s="1" t="s">
        <v>156</v>
      </c>
      <c r="D476" s="4" t="s">
        <v>102</v>
      </c>
      <c r="E476" s="6">
        <v>614590</v>
      </c>
      <c r="F476" s="8">
        <f t="shared" si="108"/>
        <v>737508</v>
      </c>
      <c r="G476" s="28"/>
      <c r="H476" s="22"/>
    </row>
    <row r="477" spans="2:8" x14ac:dyDescent="0.25">
      <c r="C477" s="30" t="s">
        <v>300</v>
      </c>
      <c r="E477" s="32"/>
      <c r="F477" s="28"/>
      <c r="G477" s="28"/>
      <c r="H477" s="22"/>
    </row>
    <row r="478" spans="2:8" x14ac:dyDescent="0.25">
      <c r="B478" s="5" t="e">
        <f>B476+1</f>
        <v>#REF!</v>
      </c>
      <c r="C478" s="1" t="s">
        <v>295</v>
      </c>
      <c r="D478" s="4" t="s">
        <v>102</v>
      </c>
      <c r="E478" s="6">
        <v>1173</v>
      </c>
      <c r="F478" s="8">
        <f t="shared" ref="F478:F482" si="110">E478*1.2</f>
        <v>1407.6</v>
      </c>
      <c r="G478" s="28"/>
      <c r="H478" s="22"/>
    </row>
    <row r="479" spans="2:8" x14ac:dyDescent="0.25">
      <c r="B479" s="5" t="e">
        <f t="shared" ref="B479:B480" si="111">B478+1</f>
        <v>#REF!</v>
      </c>
      <c r="C479" s="1" t="s">
        <v>296</v>
      </c>
      <c r="D479" s="4" t="s">
        <v>102</v>
      </c>
      <c r="E479" s="6">
        <v>533</v>
      </c>
      <c r="F479" s="8">
        <f t="shared" si="110"/>
        <v>639.6</v>
      </c>
      <c r="G479" s="28"/>
      <c r="H479" s="22"/>
    </row>
    <row r="480" spans="2:8" x14ac:dyDescent="0.25">
      <c r="B480" s="5" t="e">
        <f t="shared" si="111"/>
        <v>#REF!</v>
      </c>
      <c r="C480" s="1" t="s">
        <v>297</v>
      </c>
      <c r="D480" s="4" t="s">
        <v>102</v>
      </c>
      <c r="E480" s="6">
        <v>3828</v>
      </c>
      <c r="F480" s="8">
        <f t="shared" si="110"/>
        <v>4593.5999999999995</v>
      </c>
      <c r="G480" s="28"/>
      <c r="H480" s="22"/>
    </row>
    <row r="481" spans="2:8" x14ac:dyDescent="0.25">
      <c r="C481" s="30" t="s">
        <v>154</v>
      </c>
      <c r="E481" s="32"/>
      <c r="F481" s="28"/>
      <c r="G481" s="28"/>
      <c r="H481" s="22"/>
    </row>
    <row r="482" spans="2:8" ht="31.5" x14ac:dyDescent="0.25">
      <c r="B482" s="5" t="e">
        <f>B480+1</f>
        <v>#REF!</v>
      </c>
      <c r="C482" s="1" t="s">
        <v>301</v>
      </c>
      <c r="D482" s="4" t="s">
        <v>102</v>
      </c>
      <c r="E482" s="6">
        <v>125000</v>
      </c>
      <c r="F482" s="8">
        <f t="shared" si="110"/>
        <v>150000</v>
      </c>
      <c r="G482" s="28"/>
      <c r="H482" s="22"/>
    </row>
    <row r="483" spans="2:8" x14ac:dyDescent="0.25">
      <c r="C483" s="39" t="s">
        <v>362</v>
      </c>
      <c r="G483" s="28"/>
      <c r="H483" s="22"/>
    </row>
  </sheetData>
  <autoFilter ref="B12:G483"/>
  <mergeCells count="1">
    <mergeCell ref="B407:F407"/>
  </mergeCells>
  <hyperlinks>
    <hyperlink ref="D9" r:id="rId1"/>
    <hyperlink ref="D10" r:id="rId2"/>
  </hyperlinks>
  <printOptions horizontalCentered="1"/>
  <pageMargins left="0.70866141732283472" right="0.31496062992125984" top="0.35433070866141736" bottom="0.35433070866141736" header="0.31496062992125984" footer="0.31496062992125984"/>
  <pageSetup paperSize="9" scale="75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20</vt:i4>
      </vt:variant>
    </vt:vector>
  </HeadingPairs>
  <TitlesOfParts>
    <vt:vector size="28" baseType="lpstr">
      <vt:lpstr>КАСАФЛЕКС</vt:lpstr>
      <vt:lpstr>ИЗОПРОФЛЕКС-115А_1,6</vt:lpstr>
      <vt:lpstr>ИЗОПРОФЛЕКС-115А</vt:lpstr>
      <vt:lpstr>ИЗОПРОФЛЕКС-95А и -95А Плюс</vt:lpstr>
      <vt:lpstr>ИЗОПРОФЛЕКС-75А</vt:lpstr>
      <vt:lpstr>ИЗОПРОФЛЕКС, Тандем, Квадрига</vt:lpstr>
      <vt:lpstr>ИЗОПРОФЛЕКС Арктик</vt:lpstr>
      <vt:lpstr>СВОД</vt:lpstr>
      <vt:lpstr>'ИЗОПРОФЛЕКС Арктик'!Print_Area</vt:lpstr>
      <vt:lpstr>'ИЗОПРОФЛЕКС, Тандем, Квадрига'!Print_Area</vt:lpstr>
      <vt:lpstr>'ИЗОПРОФЛЕКС-115А'!Print_Area</vt:lpstr>
      <vt:lpstr>'ИЗОПРОФЛЕКС-115А_1,6'!Print_Area</vt:lpstr>
      <vt:lpstr>'ИЗОПРОФЛЕКС-75А'!Print_Area</vt:lpstr>
      <vt:lpstr>'ИЗОПРОФЛЕКС-95А и -95А Плюс'!Print_Area</vt:lpstr>
      <vt:lpstr>КАСАФЛЕКС!Print_Area</vt:lpstr>
      <vt:lpstr>СВОД!Print_Area</vt:lpstr>
      <vt:lpstr>'ИЗОПРОФЛЕКС Арктик'!Print_Titles</vt:lpstr>
      <vt:lpstr>'ИЗОПРОФЛЕКС, Тандем, Квадрига'!Print_Titles</vt:lpstr>
      <vt:lpstr>'ИЗОПРОФЛЕКС-115А'!Print_Titles</vt:lpstr>
      <vt:lpstr>'ИЗОПРОФЛЕКС-115А_1,6'!Print_Titles</vt:lpstr>
      <vt:lpstr>'ИЗОПРОФЛЕКС-75А'!Print_Titles</vt:lpstr>
      <vt:lpstr>'ИЗОПРОФЛЕКС-95А и -95А Плюс'!Print_Titles</vt:lpstr>
      <vt:lpstr>КАСАФЛЕКС!Print_Titles</vt:lpstr>
      <vt:lpstr>СВОД!Print_Titles</vt:lpstr>
      <vt:lpstr>'ИЗОПРОФЛЕКС Арктик'!Область_печати</vt:lpstr>
      <vt:lpstr>'ИЗОПРОФЛЕКС, Тандем, Квадрига'!Область_печати</vt:lpstr>
      <vt:lpstr>'ИЗОПРОФЛЕКС-115А_1,6'!Область_печати</vt:lpstr>
      <vt:lpstr>'ИЗОПРОФЛЕКС-75А'!Область_печати</vt:lpstr>
    </vt:vector>
  </TitlesOfParts>
  <Manager/>
  <Company/>
  <LinksUpToDate>false</LinksUpToDate>
  <SharedDoc>false</SharedDoc>
  <HyperlinkBase>Группа ПОЛИМЕРТЕПЛО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Прайс Группа ПОЛИМЕРТЕПЛО</dc:title>
  <dc:subject>Группа ПОЛИМЕРТЕПЛО</dc:subject>
  <dc:creator/>
  <cp:keywords>Группа ПОЛИМЕРТЕПЛО</cp:keywords>
  <dc:description>Группа ПОЛИМЕРТЕПЛО</dc:description>
  <cp:lastModifiedBy/>
  <dcterms:created xsi:type="dcterms:W3CDTF">2015-06-05T18:19:34Z</dcterms:created>
  <dcterms:modified xsi:type="dcterms:W3CDTF">2024-03-27T05:26:41Z</dcterms:modified>
  <cp:category>Группа ПОЛИМЕРТЕПЛО</cp:category>
  <cp:contentStatus>Группа ПОЛИМЕРТЕПЛО</cp:contentStatus>
</cp:coreProperties>
</file>